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KRA\"/>
    </mc:Choice>
  </mc:AlternateContent>
  <xr:revisionPtr revIDLastSave="0" documentId="13_ncr:1_{395836EE-5878-4634-93A9-4DC9F9409D3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BKP Quantity" sheetId="1" r:id="rId1"/>
    <sheet name="ABKP Quality" sheetId="2" r:id="rId2"/>
    <sheet name="JDP Quantity" sheetId="3" r:id="rId3"/>
    <sheet name="JDP Quality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5" l="1"/>
  <c r="H80" i="5"/>
  <c r="H79" i="5"/>
  <c r="I79" i="5"/>
  <c r="J79" i="5"/>
  <c r="G79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2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2" i="5"/>
  <c r="K66" i="3" l="1"/>
  <c r="K65" i="3"/>
  <c r="J65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K2" i="3"/>
  <c r="J2" i="3"/>
  <c r="H20" i="3"/>
  <c r="H12" i="3"/>
  <c r="H38" i="3"/>
  <c r="H37" i="3"/>
  <c r="L39" i="1" l="1"/>
  <c r="L38" i="1"/>
  <c r="K38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L2" i="1"/>
  <c r="K2" i="1"/>
  <c r="H36" i="2"/>
  <c r="F36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2" i="2"/>
  <c r="F35" i="2"/>
  <c r="G35" i="2"/>
  <c r="H35" i="2"/>
  <c r="E35" i="2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2" i="1"/>
</calcChain>
</file>

<file path=xl/sharedStrings.xml><?xml version="1.0" encoding="utf-8"?>
<sst xmlns="http://schemas.openxmlformats.org/spreadsheetml/2006/main" count="958" uniqueCount="319">
  <si>
    <t>S. No.</t>
  </si>
  <si>
    <t>Crop</t>
  </si>
  <si>
    <t>SP Code</t>
  </si>
  <si>
    <t>Target</t>
  </si>
  <si>
    <t>Season</t>
  </si>
  <si>
    <t>Area</t>
  </si>
  <si>
    <t>Price</t>
  </si>
  <si>
    <t>Total Dispatch Qty</t>
  </si>
  <si>
    <t>CH</t>
  </si>
  <si>
    <t>AK261XAK262</t>
  </si>
  <si>
    <t>Rabi 2022-23</t>
  </si>
  <si>
    <t>AK263XAK264</t>
  </si>
  <si>
    <t>BR</t>
  </si>
  <si>
    <t>AK271XAK272</t>
  </si>
  <si>
    <t>BG</t>
  </si>
  <si>
    <t>AK529XAK530</t>
  </si>
  <si>
    <t>AK531XAK532</t>
  </si>
  <si>
    <t>AK535XAK536</t>
  </si>
  <si>
    <t>AK537XAK538</t>
  </si>
  <si>
    <t>CU</t>
  </si>
  <si>
    <t>AK539XAK540</t>
  </si>
  <si>
    <t>SG</t>
  </si>
  <si>
    <t>AK610</t>
  </si>
  <si>
    <t>AK611</t>
  </si>
  <si>
    <t>PU</t>
  </si>
  <si>
    <t>AK615</t>
  </si>
  <si>
    <t>AK616</t>
  </si>
  <si>
    <t>AK647</t>
  </si>
  <si>
    <t>AK695XAK696</t>
  </si>
  <si>
    <t>AK699XAK700</t>
  </si>
  <si>
    <t>AK711XAK712</t>
  </si>
  <si>
    <t>AK754</t>
  </si>
  <si>
    <t>AK817XAK818</t>
  </si>
  <si>
    <t>AK981XAK982</t>
  </si>
  <si>
    <t>AK983XAK984</t>
  </si>
  <si>
    <t>AK985XAK986</t>
  </si>
  <si>
    <t>RG</t>
  </si>
  <si>
    <t>AK987XAK988</t>
  </si>
  <si>
    <t>AK989XAK990</t>
  </si>
  <si>
    <t>AK991XAK992</t>
  </si>
  <si>
    <t>BO</t>
  </si>
  <si>
    <t>AK993XAK994</t>
  </si>
  <si>
    <t>AK995XAK996</t>
  </si>
  <si>
    <t>AK997XAK998</t>
  </si>
  <si>
    <t>AL067XAL068</t>
  </si>
  <si>
    <t>AL111XAL111</t>
  </si>
  <si>
    <t>AL115XAL116</t>
  </si>
  <si>
    <t>AL199XAL200</t>
  </si>
  <si>
    <t>AL263XAL264</t>
  </si>
  <si>
    <t>Kharif 2023-24</t>
  </si>
  <si>
    <t>AL265XAL266</t>
  </si>
  <si>
    <t>AL271XAL272</t>
  </si>
  <si>
    <t>AL299XAL300</t>
  </si>
  <si>
    <t>AL315XAL316</t>
  </si>
  <si>
    <t>AL405XAL406</t>
  </si>
  <si>
    <t>AL441XAL441</t>
  </si>
  <si>
    <t>AL459XAL460</t>
  </si>
  <si>
    <t>AL461XAL462</t>
  </si>
  <si>
    <t>AL463XAL463</t>
  </si>
  <si>
    <t>AL635XAL636</t>
  </si>
  <si>
    <t>AL639XAL640</t>
  </si>
  <si>
    <t>AL651XAL652</t>
  </si>
  <si>
    <t>S.n.</t>
  </si>
  <si>
    <t>SPC</t>
  </si>
  <si>
    <t>Total No of Lot Dispatch</t>
  </si>
  <si>
    <t>Total NOL Pass</t>
  </si>
  <si>
    <t>Total NOL Fail</t>
  </si>
  <si>
    <t>100 % GP</t>
  </si>
  <si>
    <t xml:space="preserve"> PK</t>
  </si>
  <si>
    <t xml:space="preserve"> SG</t>
  </si>
  <si>
    <t>Kharif 2022-23</t>
  </si>
  <si>
    <t>AK269XAK270</t>
  </si>
  <si>
    <t>AK523XAK524</t>
  </si>
  <si>
    <t>AK525XAK526</t>
  </si>
  <si>
    <t>AK527XAK528</t>
  </si>
  <si>
    <t>AK533XAK534</t>
  </si>
  <si>
    <t>AK755XAK756</t>
  </si>
  <si>
    <t xml:space="preserve"> </t>
  </si>
  <si>
    <t>Deviation %</t>
  </si>
  <si>
    <t>Deviation</t>
  </si>
  <si>
    <t>TOTAL</t>
  </si>
  <si>
    <t>Pass Lot %</t>
  </si>
  <si>
    <t>100% GP lots Percentage</t>
  </si>
  <si>
    <t>Value Proposed</t>
  </si>
  <si>
    <t>Value Achieved</t>
  </si>
  <si>
    <t>BOT</t>
  </si>
  <si>
    <t>AK701</t>
  </si>
  <si>
    <t>AK702</t>
  </si>
  <si>
    <t>Kharif/Rabi</t>
  </si>
  <si>
    <t>SC</t>
  </si>
  <si>
    <t>AK703</t>
  </si>
  <si>
    <t>AK704</t>
  </si>
  <si>
    <t>Rabi</t>
  </si>
  <si>
    <t>AK705</t>
  </si>
  <si>
    <t>AK706</t>
  </si>
  <si>
    <t>Kharif</t>
  </si>
  <si>
    <t>AK707</t>
  </si>
  <si>
    <t>AK708</t>
  </si>
  <si>
    <t>PK</t>
  </si>
  <si>
    <t>AK709</t>
  </si>
  <si>
    <t>AK710</t>
  </si>
  <si>
    <t>AK711</t>
  </si>
  <si>
    <t>AK712</t>
  </si>
  <si>
    <t>AK713</t>
  </si>
  <si>
    <t>AK714</t>
  </si>
  <si>
    <t>AK715</t>
  </si>
  <si>
    <t>AK716</t>
  </si>
  <si>
    <t>AK717</t>
  </si>
  <si>
    <t>AK718</t>
  </si>
  <si>
    <t>AK813</t>
  </si>
  <si>
    <t>AK814</t>
  </si>
  <si>
    <t>Maa</t>
  </si>
  <si>
    <t>AK815</t>
  </si>
  <si>
    <t>AK816</t>
  </si>
  <si>
    <t>AK817</t>
  </si>
  <si>
    <t>AK818</t>
  </si>
  <si>
    <t>AK939</t>
  </si>
  <si>
    <t>AK940</t>
  </si>
  <si>
    <t>AK941</t>
  </si>
  <si>
    <t>AK942</t>
  </si>
  <si>
    <t>AK943</t>
  </si>
  <si>
    <t>AK944</t>
  </si>
  <si>
    <t>AK945</t>
  </si>
  <si>
    <t>AK946</t>
  </si>
  <si>
    <t>AK947</t>
  </si>
  <si>
    <t>AK948</t>
  </si>
  <si>
    <t>AL081</t>
  </si>
  <si>
    <t>AL082</t>
  </si>
  <si>
    <t>AL083</t>
  </si>
  <si>
    <t>AL084</t>
  </si>
  <si>
    <t>AL085</t>
  </si>
  <si>
    <t>AL086</t>
  </si>
  <si>
    <t>AL087</t>
  </si>
  <si>
    <t>AL088</t>
  </si>
  <si>
    <t>AL089</t>
  </si>
  <si>
    <t>AL090</t>
  </si>
  <si>
    <t>AL091</t>
  </si>
  <si>
    <t>AL092</t>
  </si>
  <si>
    <t>AL093</t>
  </si>
  <si>
    <t>AL094</t>
  </si>
  <si>
    <t>AL132</t>
  </si>
  <si>
    <t>SP-F</t>
  </si>
  <si>
    <t>SP-M</t>
  </si>
  <si>
    <t xml:space="preserve"> Target Qty</t>
  </si>
  <si>
    <t>Org</t>
  </si>
  <si>
    <t xml:space="preserve"> Area</t>
  </si>
  <si>
    <t>Dispatch Qty.</t>
  </si>
  <si>
    <t>Total Lot</t>
  </si>
  <si>
    <t>Total Pass Lot</t>
  </si>
  <si>
    <t>Total Fail Lot</t>
  </si>
  <si>
    <t>Total 100% Pass Lot</t>
  </si>
  <si>
    <t>AG</t>
  </si>
  <si>
    <t>AL257</t>
  </si>
  <si>
    <t>AL258</t>
  </si>
  <si>
    <t>AL275</t>
  </si>
  <si>
    <t>AL276</t>
  </si>
  <si>
    <t>AL277</t>
  </si>
  <si>
    <t>AL278</t>
  </si>
  <si>
    <t>AL285</t>
  </si>
  <si>
    <t>AL286</t>
  </si>
  <si>
    <t>AL287</t>
  </si>
  <si>
    <t>AL288</t>
  </si>
  <si>
    <t>AL289</t>
  </si>
  <si>
    <t>AL290</t>
  </si>
  <si>
    <t>AL293</t>
  </si>
  <si>
    <t>AL294</t>
  </si>
  <si>
    <t>AL295</t>
  </si>
  <si>
    <t>AL296</t>
  </si>
  <si>
    <t>AL297</t>
  </si>
  <si>
    <t>AL298</t>
  </si>
  <si>
    <t>AL301</t>
  </si>
  <si>
    <t>AL302</t>
  </si>
  <si>
    <t>AL307</t>
  </si>
  <si>
    <t>AL308</t>
  </si>
  <si>
    <t>AL313</t>
  </si>
  <si>
    <t>AL314</t>
  </si>
  <si>
    <t>AL409</t>
  </si>
  <si>
    <t>AL410</t>
  </si>
  <si>
    <t>AL411</t>
  </si>
  <si>
    <t>AL412</t>
  </si>
  <si>
    <t>AL419</t>
  </si>
  <si>
    <t>AL420</t>
  </si>
  <si>
    <t>AL421</t>
  </si>
  <si>
    <t>AL422</t>
  </si>
  <si>
    <t>AL425</t>
  </si>
  <si>
    <t>AL426</t>
  </si>
  <si>
    <t>AL433</t>
  </si>
  <si>
    <t>AL434</t>
  </si>
  <si>
    <t>AL435</t>
  </si>
  <si>
    <t>AL436</t>
  </si>
  <si>
    <t>AL437</t>
  </si>
  <si>
    <t>AL438</t>
  </si>
  <si>
    <t>AL439</t>
  </si>
  <si>
    <t>AL440</t>
  </si>
  <si>
    <t>AL465</t>
  </si>
  <si>
    <t>AL466</t>
  </si>
  <si>
    <t>AL541</t>
  </si>
  <si>
    <t>AL542</t>
  </si>
  <si>
    <t>AL543</t>
  </si>
  <si>
    <t>AL544</t>
  </si>
  <si>
    <t>AL550</t>
  </si>
  <si>
    <t>AL552</t>
  </si>
  <si>
    <t>TO</t>
  </si>
  <si>
    <t>AL557</t>
  </si>
  <si>
    <t>AL558</t>
  </si>
  <si>
    <t>AL559</t>
  </si>
  <si>
    <t>AL560</t>
  </si>
  <si>
    <t>AL561</t>
  </si>
  <si>
    <t>AL562</t>
  </si>
  <si>
    <t>CP</t>
  </si>
  <si>
    <t>AL574</t>
  </si>
  <si>
    <t>AL575</t>
  </si>
  <si>
    <t>AL637</t>
  </si>
  <si>
    <t>AL638</t>
  </si>
  <si>
    <t>AL649</t>
  </si>
  <si>
    <t>AL650</t>
  </si>
  <si>
    <t>AL883</t>
  </si>
  <si>
    <t>AL884</t>
  </si>
  <si>
    <t>MAA</t>
  </si>
  <si>
    <t>MAA/SC</t>
  </si>
  <si>
    <t>Achievement%</t>
  </si>
  <si>
    <t>AK335</t>
  </si>
  <si>
    <t>AK336</t>
  </si>
  <si>
    <t>AK337</t>
  </si>
  <si>
    <t>AK338</t>
  </si>
  <si>
    <t>AK339</t>
  </si>
  <si>
    <t>AK340</t>
  </si>
  <si>
    <t>AK341</t>
  </si>
  <si>
    <t>AK342</t>
  </si>
  <si>
    <t>AK343</t>
  </si>
  <si>
    <t>AK344</t>
  </si>
  <si>
    <t>AK345</t>
  </si>
  <si>
    <t>AK346</t>
  </si>
  <si>
    <t>AK347</t>
  </si>
  <si>
    <t>AK348</t>
  </si>
  <si>
    <t>AK349</t>
  </si>
  <si>
    <t>AK350</t>
  </si>
  <si>
    <t>AK351</t>
  </si>
  <si>
    <t>AK352</t>
  </si>
  <si>
    <t>AK353</t>
  </si>
  <si>
    <t>AK354</t>
  </si>
  <si>
    <t>AK355</t>
  </si>
  <si>
    <t>AK356</t>
  </si>
  <si>
    <t>AK405</t>
  </si>
  <si>
    <t>AK406</t>
  </si>
  <si>
    <t>AK409</t>
  </si>
  <si>
    <t>AK410</t>
  </si>
  <si>
    <t>AK479</t>
  </si>
  <si>
    <t>AK480</t>
  </si>
  <si>
    <t>AK481</t>
  </si>
  <si>
    <t>AK482</t>
  </si>
  <si>
    <t>AK483</t>
  </si>
  <si>
    <t>AK484</t>
  </si>
  <si>
    <t>AK485</t>
  </si>
  <si>
    <t>AK486</t>
  </si>
  <si>
    <t>AK487</t>
  </si>
  <si>
    <t>AK488</t>
  </si>
  <si>
    <t>AK489</t>
  </si>
  <si>
    <t>AK490</t>
  </si>
  <si>
    <t>AK491</t>
  </si>
  <si>
    <t>AK492</t>
  </si>
  <si>
    <t>AK493</t>
  </si>
  <si>
    <t>AK494</t>
  </si>
  <si>
    <t>AK495</t>
  </si>
  <si>
    <t>AK496</t>
  </si>
  <si>
    <t>AK497</t>
  </si>
  <si>
    <t>AK498</t>
  </si>
  <si>
    <t>AK499</t>
  </si>
  <si>
    <t>AK500</t>
  </si>
  <si>
    <t>AK503</t>
  </si>
  <si>
    <t>AK504</t>
  </si>
  <si>
    <t>AK505</t>
  </si>
  <si>
    <t>AK506</t>
  </si>
  <si>
    <t>AK507</t>
  </si>
  <si>
    <t>AK508</t>
  </si>
  <si>
    <t>AK509</t>
  </si>
  <si>
    <t>AK510</t>
  </si>
  <si>
    <t>AK511</t>
  </si>
  <si>
    <t>AK512</t>
  </si>
  <si>
    <t>AK513</t>
  </si>
  <si>
    <t>AK514</t>
  </si>
  <si>
    <t>AK621/AK635</t>
  </si>
  <si>
    <t>AK622/AK636</t>
  </si>
  <si>
    <t>AK623</t>
  </si>
  <si>
    <t>AK624</t>
  </si>
  <si>
    <t>AK625</t>
  </si>
  <si>
    <t>AK626</t>
  </si>
  <si>
    <t>AK627/AK637</t>
  </si>
  <si>
    <t>AK628/AK638</t>
  </si>
  <si>
    <t>AK629</t>
  </si>
  <si>
    <t>AK630</t>
  </si>
  <si>
    <t>AK631</t>
  </si>
  <si>
    <t>AK632</t>
  </si>
  <si>
    <t>AK633</t>
  </si>
  <si>
    <t>AK634</t>
  </si>
  <si>
    <t>AK639/AK645</t>
  </si>
  <si>
    <t>AK640/AK646</t>
  </si>
  <si>
    <t>AK641</t>
  </si>
  <si>
    <t>AK642</t>
  </si>
  <si>
    <t>AK643</t>
  </si>
  <si>
    <t>AK644</t>
  </si>
  <si>
    <t>AK685</t>
  </si>
  <si>
    <t>AK686</t>
  </si>
  <si>
    <t>AK687</t>
  </si>
  <si>
    <t>AK688</t>
  </si>
  <si>
    <t>AK689</t>
  </si>
  <si>
    <t>AK690</t>
  </si>
  <si>
    <t>AK691</t>
  </si>
  <si>
    <t>AK692</t>
  </si>
  <si>
    <t>AK693</t>
  </si>
  <si>
    <t>AK694</t>
  </si>
  <si>
    <t>AK695</t>
  </si>
  <si>
    <t>AK696</t>
  </si>
  <si>
    <t>AK697</t>
  </si>
  <si>
    <t>AK698</t>
  </si>
  <si>
    <t>AK699</t>
  </si>
  <si>
    <t>AK700</t>
  </si>
  <si>
    <t>% Pass lot</t>
  </si>
  <si>
    <t>100% pass lot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</si>
</sst>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12"/>
      <name val="Calibri"/>
    </font>
    <font>
      <b/>
      <sz val="12"/>
      <name val="Arial"/>
    </font>
    <font>
      <sz val="10"/>
      <name val="Arial"/>
    </font>
    <font>
      <b/>
      <sz val="11"/>
      <name val="Calibri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rgb="FF93C47D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</cellStyleXfs>
  <cellXfs count="56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0" fillId="0" borderId="1" xfId="0" applyNumberFormat="1" applyBorder="1"/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2" fontId="5" fillId="5" borderId="0" xfId="0" applyNumberFormat="1" applyFont="1" applyFill="1"/>
    <xf numFmtId="0" fontId="5" fillId="5" borderId="0" xfId="0" applyFont="1" applyFill="1"/>
    <xf numFmtId="2" fontId="13" fillId="5" borderId="0" xfId="0" applyNumberFormat="1" applyFont="1" applyFill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/>
    <xf numFmtId="164" fontId="14" fillId="0" borderId="1" xfId="0" applyNumberFormat="1" applyFont="1" applyBorder="1"/>
    <xf numFmtId="0" fontId="11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2" fontId="15" fillId="8" borderId="1" xfId="0" applyNumberFormat="1" applyFont="1" applyFill="1" applyBorder="1"/>
    <xf numFmtId="0" fontId="1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10" borderId="1" xfId="1" applyFont="1" applyFill="1" applyBorder="1" applyAlignment="1">
      <alignment horizontal="center" vertical="center"/>
    </xf>
    <xf numFmtId="0" fontId="0" fillId="10" borderId="1" xfId="1" applyFont="1" applyFill="1" applyBorder="1" applyAlignment="1">
      <alignment horizontal="center" vertical="center"/>
    </xf>
    <xf numFmtId="0" fontId="11" fillId="10" borderId="1" xfId="1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1" fillId="9" borderId="1" xfId="1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13" fillId="5" borderId="1" xfId="0" applyFont="1" applyFill="1" applyBorder="1"/>
    <xf numFmtId="2" fontId="13" fillId="5" borderId="1" xfId="0" applyNumberFormat="1" applyFont="1" applyFill="1" applyBorder="1"/>
    <xf numFmtId="0" fontId="8" fillId="9" borderId="1" xfId="0" applyFont="1" applyFill="1" applyBorder="1" applyAlignment="1">
      <alignment horizontal="center" vertical="center"/>
    </xf>
    <xf numFmtId="0" fontId="11" fillId="10" borderId="1" xfId="2" applyFont="1" applyFill="1" applyBorder="1" applyAlignment="1">
      <alignment horizontal="center" vertical="center"/>
    </xf>
    <xf numFmtId="0" fontId="0" fillId="10" borderId="1" xfId="2" applyFont="1" applyFill="1" applyBorder="1" applyAlignment="1">
      <alignment horizontal="center" vertical="center"/>
    </xf>
    <xf numFmtId="0" fontId="16" fillId="10" borderId="1" xfId="2" applyFont="1" applyFill="1" applyBorder="1" applyAlignment="1">
      <alignment horizontal="center" vertical="center"/>
    </xf>
    <xf numFmtId="0" fontId="1" fillId="10" borderId="1" xfId="2" applyFont="1" applyFill="1" applyBorder="1" applyAlignment="1">
      <alignment horizontal="center" vertical="center"/>
    </xf>
    <xf numFmtId="0" fontId="1" fillId="9" borderId="1" xfId="2" applyFont="1" applyFill="1" applyBorder="1" applyAlignment="1">
      <alignment horizontal="center" vertical="center"/>
    </xf>
    <xf numFmtId="0" fontId="0" fillId="9" borderId="1" xfId="2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164" fontId="13" fillId="5" borderId="1" xfId="0" applyNumberFormat="1" applyFont="1" applyFill="1" applyBorder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7"/>
  <sheetViews>
    <sheetView tabSelected="1" workbookViewId="0">
      <selection activeCell="N5" sqref="N5"/>
    </sheetView>
  </sheetViews>
  <sheetFormatPr defaultColWidth="14.453125" defaultRowHeight="15" customHeight="1"/>
  <cols>
    <col min="1" max="2" width="9.08984375" customWidth="1"/>
    <col min="3" max="3" width="15" customWidth="1"/>
    <col min="4" max="4" width="9.08984375" customWidth="1"/>
    <col min="5" max="5" width="16.7265625" customWidth="1"/>
    <col min="6" max="7" width="9.08984375" customWidth="1"/>
    <col min="8" max="8" width="16.453125" customWidth="1"/>
    <col min="9" max="10" width="8.7265625" customWidth="1"/>
    <col min="11" max="11" width="10.6328125" bestFit="1" customWidth="1"/>
  </cols>
  <sheetData>
    <row r="1" spans="1:12" s="8" customFormat="1" ht="34.5" customHeigh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5" t="s">
        <v>79</v>
      </c>
      <c r="J1" s="15" t="s">
        <v>78</v>
      </c>
      <c r="K1" s="15" t="s">
        <v>83</v>
      </c>
      <c r="L1" s="15" t="s">
        <v>84</v>
      </c>
    </row>
    <row r="2" spans="1:12" ht="21.75" customHeight="1">
      <c r="A2" s="17">
        <v>1</v>
      </c>
      <c r="B2" s="17" t="s">
        <v>21</v>
      </c>
      <c r="C2" s="17" t="s">
        <v>22</v>
      </c>
      <c r="D2" s="17">
        <v>100</v>
      </c>
      <c r="E2" s="17" t="s">
        <v>10</v>
      </c>
      <c r="F2" s="17">
        <v>0.5</v>
      </c>
      <c r="G2" s="17">
        <v>1100</v>
      </c>
      <c r="H2" s="17">
        <v>118</v>
      </c>
      <c r="I2" s="18">
        <f>H2-D2</f>
        <v>18</v>
      </c>
      <c r="J2" s="19">
        <f>I2/D2*100</f>
        <v>18</v>
      </c>
      <c r="K2" s="18">
        <f>D2*G2</f>
        <v>110000</v>
      </c>
      <c r="L2" s="20">
        <f>H2*G2</f>
        <v>129800</v>
      </c>
    </row>
    <row r="3" spans="1:12" ht="21.75" customHeight="1">
      <c r="A3" s="17">
        <v>2</v>
      </c>
      <c r="B3" s="17" t="s">
        <v>21</v>
      </c>
      <c r="C3" s="17" t="s">
        <v>23</v>
      </c>
      <c r="D3" s="17">
        <v>100</v>
      </c>
      <c r="E3" s="17" t="s">
        <v>10</v>
      </c>
      <c r="F3" s="17">
        <v>0.5</v>
      </c>
      <c r="G3" s="17">
        <v>1100</v>
      </c>
      <c r="H3" s="17">
        <v>169.5</v>
      </c>
      <c r="I3" s="18">
        <f t="shared" ref="I3:I37" si="0">H3-D3</f>
        <v>69.5</v>
      </c>
      <c r="J3" s="19">
        <f t="shared" ref="J3:J37" si="1">I3/D3*100</f>
        <v>69.5</v>
      </c>
      <c r="K3" s="18">
        <f t="shared" ref="K3:K37" si="2">D3*G3</f>
        <v>110000</v>
      </c>
      <c r="L3" s="20">
        <f t="shared" ref="L3:L37" si="3">H3*G3</f>
        <v>186450</v>
      </c>
    </row>
    <row r="4" spans="1:12" ht="21.75" customHeight="1">
      <c r="A4" s="17">
        <v>3</v>
      </c>
      <c r="B4" s="17" t="s">
        <v>24</v>
      </c>
      <c r="C4" s="17" t="s">
        <v>25</v>
      </c>
      <c r="D4" s="17">
        <v>100</v>
      </c>
      <c r="E4" s="17" t="s">
        <v>10</v>
      </c>
      <c r="F4" s="17">
        <v>1.5</v>
      </c>
      <c r="G4" s="17">
        <v>1500</v>
      </c>
      <c r="H4" s="17">
        <v>55</v>
      </c>
      <c r="I4" s="18">
        <f t="shared" si="0"/>
        <v>-45</v>
      </c>
      <c r="J4" s="19">
        <f t="shared" si="1"/>
        <v>-45</v>
      </c>
      <c r="K4" s="18">
        <f t="shared" si="2"/>
        <v>150000</v>
      </c>
      <c r="L4" s="20">
        <f t="shared" si="3"/>
        <v>82500</v>
      </c>
    </row>
    <row r="5" spans="1:12" ht="21.75" customHeight="1">
      <c r="A5" s="17">
        <v>4</v>
      </c>
      <c r="B5" s="17" t="s">
        <v>24</v>
      </c>
      <c r="C5" s="17" t="s">
        <v>26</v>
      </c>
      <c r="D5" s="17">
        <v>100</v>
      </c>
      <c r="E5" s="17" t="s">
        <v>10</v>
      </c>
      <c r="F5" s="17">
        <v>1.5</v>
      </c>
      <c r="G5" s="17">
        <v>1500</v>
      </c>
      <c r="H5" s="17">
        <v>116.5</v>
      </c>
      <c r="I5" s="18">
        <f t="shared" si="0"/>
        <v>16.5</v>
      </c>
      <c r="J5" s="19">
        <f t="shared" si="1"/>
        <v>16.5</v>
      </c>
      <c r="K5" s="18">
        <f t="shared" si="2"/>
        <v>150000</v>
      </c>
      <c r="L5" s="20">
        <f t="shared" si="3"/>
        <v>174750</v>
      </c>
    </row>
    <row r="6" spans="1:12" ht="21.75" customHeight="1">
      <c r="A6" s="17">
        <v>5</v>
      </c>
      <c r="B6" s="17" t="s">
        <v>19</v>
      </c>
      <c r="C6" s="17" t="s">
        <v>27</v>
      </c>
      <c r="D6" s="17">
        <v>500</v>
      </c>
      <c r="E6" s="17" t="s">
        <v>10</v>
      </c>
      <c r="F6" s="17">
        <v>1</v>
      </c>
      <c r="G6" s="17">
        <v>700</v>
      </c>
      <c r="H6" s="17">
        <v>18</v>
      </c>
      <c r="I6" s="18">
        <f t="shared" si="0"/>
        <v>-482</v>
      </c>
      <c r="J6" s="19">
        <f t="shared" si="1"/>
        <v>-96.399999999999991</v>
      </c>
      <c r="K6" s="18">
        <f t="shared" si="2"/>
        <v>350000</v>
      </c>
      <c r="L6" s="20">
        <f t="shared" si="3"/>
        <v>12600</v>
      </c>
    </row>
    <row r="7" spans="1:12" ht="21.75" customHeight="1">
      <c r="A7" s="17">
        <v>6</v>
      </c>
      <c r="B7" s="17" t="s">
        <v>14</v>
      </c>
      <c r="C7" s="17" t="s">
        <v>28</v>
      </c>
      <c r="D7" s="17">
        <v>2000</v>
      </c>
      <c r="E7" s="17" t="s">
        <v>10</v>
      </c>
      <c r="F7" s="17">
        <v>18</v>
      </c>
      <c r="G7" s="17">
        <v>2020</v>
      </c>
      <c r="H7" s="17">
        <v>1835.5</v>
      </c>
      <c r="I7" s="18">
        <f t="shared" si="0"/>
        <v>-164.5</v>
      </c>
      <c r="J7" s="19">
        <f t="shared" si="1"/>
        <v>-8.2249999999999996</v>
      </c>
      <c r="K7" s="18">
        <f t="shared" si="2"/>
        <v>4040000</v>
      </c>
      <c r="L7" s="20">
        <f t="shared" si="3"/>
        <v>3707710</v>
      </c>
    </row>
    <row r="8" spans="1:12" ht="21.75" customHeight="1">
      <c r="A8" s="17">
        <v>7</v>
      </c>
      <c r="B8" s="17" t="s">
        <v>14</v>
      </c>
      <c r="C8" s="17" t="s">
        <v>29</v>
      </c>
      <c r="D8" s="17">
        <v>300</v>
      </c>
      <c r="E8" s="17" t="s">
        <v>10</v>
      </c>
      <c r="F8" s="17">
        <v>2.5</v>
      </c>
      <c r="G8" s="17">
        <v>2020</v>
      </c>
      <c r="H8" s="17">
        <v>246</v>
      </c>
      <c r="I8" s="18">
        <f t="shared" si="0"/>
        <v>-54</v>
      </c>
      <c r="J8" s="19">
        <f t="shared" si="1"/>
        <v>-18</v>
      </c>
      <c r="K8" s="18">
        <f t="shared" si="2"/>
        <v>606000</v>
      </c>
      <c r="L8" s="20">
        <f t="shared" si="3"/>
        <v>496920</v>
      </c>
    </row>
    <row r="9" spans="1:12" ht="21.75" customHeight="1">
      <c r="A9" s="17">
        <v>8</v>
      </c>
      <c r="B9" s="17" t="s">
        <v>24</v>
      </c>
      <c r="C9" s="17" t="s">
        <v>30</v>
      </c>
      <c r="D9" s="17">
        <v>1700</v>
      </c>
      <c r="E9" s="17" t="s">
        <v>10</v>
      </c>
      <c r="F9" s="17">
        <v>18.75</v>
      </c>
      <c r="G9" s="17">
        <v>1075</v>
      </c>
      <c r="H9" s="17">
        <v>2126.5</v>
      </c>
      <c r="I9" s="18">
        <f t="shared" si="0"/>
        <v>426.5</v>
      </c>
      <c r="J9" s="19">
        <f t="shared" si="1"/>
        <v>25.088235294117645</v>
      </c>
      <c r="K9" s="18">
        <f t="shared" si="2"/>
        <v>1827500</v>
      </c>
      <c r="L9" s="20">
        <f t="shared" si="3"/>
        <v>2285987.5</v>
      </c>
    </row>
    <row r="10" spans="1:12" ht="21.75" customHeight="1">
      <c r="A10" s="17">
        <v>9</v>
      </c>
      <c r="B10" s="17" t="s">
        <v>14</v>
      </c>
      <c r="C10" s="17" t="s">
        <v>31</v>
      </c>
      <c r="D10" s="17">
        <v>300</v>
      </c>
      <c r="E10" s="17" t="s">
        <v>10</v>
      </c>
      <c r="F10" s="17">
        <v>1.5</v>
      </c>
      <c r="G10" s="17">
        <v>2000</v>
      </c>
      <c r="H10" s="17">
        <v>207.5</v>
      </c>
      <c r="I10" s="18">
        <f t="shared" si="0"/>
        <v>-92.5</v>
      </c>
      <c r="J10" s="19">
        <f t="shared" si="1"/>
        <v>-30.833333333333336</v>
      </c>
      <c r="K10" s="18">
        <f t="shared" si="2"/>
        <v>600000</v>
      </c>
      <c r="L10" s="20">
        <f t="shared" si="3"/>
        <v>415000</v>
      </c>
    </row>
    <row r="11" spans="1:12" ht="21.75" customHeight="1">
      <c r="A11" s="17">
        <v>10</v>
      </c>
      <c r="B11" s="17" t="s">
        <v>14</v>
      </c>
      <c r="C11" s="17" t="s">
        <v>32</v>
      </c>
      <c r="D11" s="17">
        <v>250</v>
      </c>
      <c r="E11" s="17" t="s">
        <v>10</v>
      </c>
      <c r="F11" s="17">
        <v>2.8</v>
      </c>
      <c r="G11" s="17">
        <v>2020</v>
      </c>
      <c r="H11" s="17">
        <v>519.5</v>
      </c>
      <c r="I11" s="18">
        <f t="shared" si="0"/>
        <v>269.5</v>
      </c>
      <c r="J11" s="19">
        <f t="shared" si="1"/>
        <v>107.80000000000001</v>
      </c>
      <c r="K11" s="18">
        <f t="shared" si="2"/>
        <v>505000</v>
      </c>
      <c r="L11" s="20">
        <f t="shared" si="3"/>
        <v>1049390</v>
      </c>
    </row>
    <row r="12" spans="1:12" ht="21.75" customHeight="1">
      <c r="A12" s="17">
        <v>11</v>
      </c>
      <c r="B12" s="17" t="s">
        <v>24</v>
      </c>
      <c r="C12" s="17" t="s">
        <v>33</v>
      </c>
      <c r="D12" s="17">
        <v>4000</v>
      </c>
      <c r="E12" s="17" t="s">
        <v>10</v>
      </c>
      <c r="F12" s="17">
        <v>50</v>
      </c>
      <c r="G12" s="17">
        <v>1075</v>
      </c>
      <c r="H12" s="17">
        <v>6475</v>
      </c>
      <c r="I12" s="18">
        <f t="shared" si="0"/>
        <v>2475</v>
      </c>
      <c r="J12" s="19">
        <f t="shared" si="1"/>
        <v>61.875</v>
      </c>
      <c r="K12" s="18">
        <f t="shared" si="2"/>
        <v>4300000</v>
      </c>
      <c r="L12" s="20">
        <f t="shared" si="3"/>
        <v>6960625</v>
      </c>
    </row>
    <row r="13" spans="1:12" ht="21.75" customHeight="1">
      <c r="A13" s="17">
        <v>12</v>
      </c>
      <c r="B13" s="17" t="s">
        <v>24</v>
      </c>
      <c r="C13" s="17" t="s">
        <v>34</v>
      </c>
      <c r="D13" s="17">
        <v>3000</v>
      </c>
      <c r="E13" s="17" t="s">
        <v>10</v>
      </c>
      <c r="F13" s="17">
        <v>65</v>
      </c>
      <c r="G13" s="17">
        <v>2100</v>
      </c>
      <c r="H13" s="17">
        <v>1725.8</v>
      </c>
      <c r="I13" s="18">
        <f t="shared" si="0"/>
        <v>-1274.2</v>
      </c>
      <c r="J13" s="19">
        <f t="shared" si="1"/>
        <v>-42.473333333333336</v>
      </c>
      <c r="K13" s="18">
        <f t="shared" si="2"/>
        <v>6300000</v>
      </c>
      <c r="L13" s="20">
        <f t="shared" si="3"/>
        <v>3624180</v>
      </c>
    </row>
    <row r="14" spans="1:12" ht="21.75" customHeight="1">
      <c r="A14" s="17">
        <v>13</v>
      </c>
      <c r="B14" s="17" t="s">
        <v>24</v>
      </c>
      <c r="C14" s="17" t="s">
        <v>35</v>
      </c>
      <c r="D14" s="17">
        <v>1100</v>
      </c>
      <c r="E14" s="17" t="s">
        <v>10</v>
      </c>
      <c r="F14" s="17">
        <v>18</v>
      </c>
      <c r="G14" s="17">
        <v>1075</v>
      </c>
      <c r="H14" s="17">
        <v>1881.1</v>
      </c>
      <c r="I14" s="18">
        <f t="shared" si="0"/>
        <v>781.09999999999991</v>
      </c>
      <c r="J14" s="19">
        <f t="shared" si="1"/>
        <v>71.009090909090901</v>
      </c>
      <c r="K14" s="18">
        <f t="shared" si="2"/>
        <v>1182500</v>
      </c>
      <c r="L14" s="20">
        <f t="shared" si="3"/>
        <v>2022182.5</v>
      </c>
    </row>
    <row r="15" spans="1:12" ht="21.75" customHeight="1">
      <c r="A15" s="17">
        <v>14</v>
      </c>
      <c r="B15" s="17" t="s">
        <v>36</v>
      </c>
      <c r="C15" s="17" t="s">
        <v>37</v>
      </c>
      <c r="D15" s="17">
        <v>12000</v>
      </c>
      <c r="E15" s="17" t="s">
        <v>10</v>
      </c>
      <c r="F15" s="17">
        <v>66</v>
      </c>
      <c r="G15" s="17">
        <v>1070</v>
      </c>
      <c r="H15" s="17">
        <v>7256.5</v>
      </c>
      <c r="I15" s="18">
        <f t="shared" si="0"/>
        <v>-4743.5</v>
      </c>
      <c r="J15" s="19">
        <f t="shared" si="1"/>
        <v>-39.529166666666669</v>
      </c>
      <c r="K15" s="18">
        <f t="shared" si="2"/>
        <v>12840000</v>
      </c>
      <c r="L15" s="20">
        <f t="shared" si="3"/>
        <v>7764455</v>
      </c>
    </row>
    <row r="16" spans="1:12" ht="21.75" customHeight="1">
      <c r="A16" s="17">
        <v>15</v>
      </c>
      <c r="B16" s="17" t="s">
        <v>21</v>
      </c>
      <c r="C16" s="17" t="s">
        <v>38</v>
      </c>
      <c r="D16" s="17">
        <v>8000</v>
      </c>
      <c r="E16" s="17" t="s">
        <v>10</v>
      </c>
      <c r="F16" s="17">
        <v>50</v>
      </c>
      <c r="G16" s="17">
        <v>720</v>
      </c>
      <c r="H16" s="17">
        <v>15026</v>
      </c>
      <c r="I16" s="18">
        <f t="shared" si="0"/>
        <v>7026</v>
      </c>
      <c r="J16" s="19">
        <f t="shared" si="1"/>
        <v>87.825000000000003</v>
      </c>
      <c r="K16" s="18">
        <f t="shared" si="2"/>
        <v>5760000</v>
      </c>
      <c r="L16" s="20">
        <f t="shared" si="3"/>
        <v>10818720</v>
      </c>
    </row>
    <row r="17" spans="1:12" ht="21.75" customHeight="1">
      <c r="A17" s="17">
        <v>16</v>
      </c>
      <c r="B17" s="17" t="s">
        <v>21</v>
      </c>
      <c r="C17" s="17" t="s">
        <v>39</v>
      </c>
      <c r="D17" s="17">
        <v>3500</v>
      </c>
      <c r="E17" s="17" t="s">
        <v>10</v>
      </c>
      <c r="F17" s="17">
        <v>17</v>
      </c>
      <c r="G17" s="17">
        <v>720</v>
      </c>
      <c r="H17" s="17">
        <v>5461</v>
      </c>
      <c r="I17" s="18">
        <f t="shared" si="0"/>
        <v>1961</v>
      </c>
      <c r="J17" s="19">
        <f t="shared" si="1"/>
        <v>56.028571428571425</v>
      </c>
      <c r="K17" s="18">
        <f t="shared" si="2"/>
        <v>2520000</v>
      </c>
      <c r="L17" s="20">
        <f t="shared" si="3"/>
        <v>3931920</v>
      </c>
    </row>
    <row r="18" spans="1:12" ht="21.75" customHeight="1">
      <c r="A18" s="17">
        <v>17</v>
      </c>
      <c r="B18" s="17" t="s">
        <v>40</v>
      </c>
      <c r="C18" s="17" t="s">
        <v>41</v>
      </c>
      <c r="D18" s="17">
        <v>36000</v>
      </c>
      <c r="E18" s="17" t="s">
        <v>10</v>
      </c>
      <c r="F18" s="17">
        <v>180</v>
      </c>
      <c r="G18" s="17">
        <v>650</v>
      </c>
      <c r="H18" s="17">
        <v>46740.2</v>
      </c>
      <c r="I18" s="18">
        <f t="shared" si="0"/>
        <v>10740.199999999997</v>
      </c>
      <c r="J18" s="19">
        <f t="shared" si="1"/>
        <v>29.833888888888882</v>
      </c>
      <c r="K18" s="18">
        <f t="shared" si="2"/>
        <v>23400000</v>
      </c>
      <c r="L18" s="20">
        <f t="shared" si="3"/>
        <v>30381129.999999996</v>
      </c>
    </row>
    <row r="19" spans="1:12" ht="21.75" customHeight="1">
      <c r="A19" s="17">
        <v>18</v>
      </c>
      <c r="B19" s="17" t="s">
        <v>14</v>
      </c>
      <c r="C19" s="17" t="s">
        <v>42</v>
      </c>
      <c r="D19" s="17">
        <v>250</v>
      </c>
      <c r="E19" s="17" t="s">
        <v>10</v>
      </c>
      <c r="F19" s="17">
        <v>2</v>
      </c>
      <c r="G19" s="17">
        <v>2020</v>
      </c>
      <c r="H19" s="17">
        <v>268</v>
      </c>
      <c r="I19" s="18">
        <f t="shared" si="0"/>
        <v>18</v>
      </c>
      <c r="J19" s="19">
        <f t="shared" si="1"/>
        <v>7.1999999999999993</v>
      </c>
      <c r="K19" s="18">
        <f t="shared" si="2"/>
        <v>505000</v>
      </c>
      <c r="L19" s="20">
        <f t="shared" si="3"/>
        <v>541360</v>
      </c>
    </row>
    <row r="20" spans="1:12" ht="21.75" customHeight="1">
      <c r="A20" s="17">
        <v>19</v>
      </c>
      <c r="B20" s="17" t="s">
        <v>14</v>
      </c>
      <c r="C20" s="17" t="s">
        <v>43</v>
      </c>
      <c r="D20" s="17">
        <v>250</v>
      </c>
      <c r="E20" s="17" t="s">
        <v>10</v>
      </c>
      <c r="F20" s="17">
        <v>0.5</v>
      </c>
      <c r="G20" s="17">
        <v>2000</v>
      </c>
      <c r="H20" s="17">
        <v>116</v>
      </c>
      <c r="I20" s="18">
        <f t="shared" si="0"/>
        <v>-134</v>
      </c>
      <c r="J20" s="19">
        <f t="shared" si="1"/>
        <v>-53.6</v>
      </c>
      <c r="K20" s="18">
        <f t="shared" si="2"/>
        <v>500000</v>
      </c>
      <c r="L20" s="20">
        <f t="shared" si="3"/>
        <v>232000</v>
      </c>
    </row>
    <row r="21" spans="1:12" ht="21.75" customHeight="1">
      <c r="A21" s="17">
        <v>20</v>
      </c>
      <c r="B21" s="17" t="s">
        <v>8</v>
      </c>
      <c r="C21" s="17" t="s">
        <v>44</v>
      </c>
      <c r="D21" s="17">
        <v>100</v>
      </c>
      <c r="E21" s="17" t="s">
        <v>10</v>
      </c>
      <c r="F21" s="17">
        <v>0.36</v>
      </c>
      <c r="G21" s="17">
        <v>3500</v>
      </c>
      <c r="H21" s="17">
        <v>12.2</v>
      </c>
      <c r="I21" s="18">
        <f t="shared" si="0"/>
        <v>-87.8</v>
      </c>
      <c r="J21" s="19">
        <f t="shared" si="1"/>
        <v>-87.8</v>
      </c>
      <c r="K21" s="18">
        <f t="shared" si="2"/>
        <v>350000</v>
      </c>
      <c r="L21" s="20">
        <f t="shared" si="3"/>
        <v>42700</v>
      </c>
    </row>
    <row r="22" spans="1:12" ht="21.75" customHeight="1">
      <c r="A22" s="17">
        <v>21</v>
      </c>
      <c r="B22" s="17" t="s">
        <v>14</v>
      </c>
      <c r="C22" s="17" t="s">
        <v>45</v>
      </c>
      <c r="D22" s="17">
        <v>5000</v>
      </c>
      <c r="E22" s="17" t="s">
        <v>10</v>
      </c>
      <c r="F22" s="17">
        <v>58</v>
      </c>
      <c r="G22" s="17">
        <v>450</v>
      </c>
      <c r="H22" s="17">
        <v>4544</v>
      </c>
      <c r="I22" s="18">
        <f t="shared" si="0"/>
        <v>-456</v>
      </c>
      <c r="J22" s="19">
        <f t="shared" si="1"/>
        <v>-9.120000000000001</v>
      </c>
      <c r="K22" s="18">
        <f t="shared" si="2"/>
        <v>2250000</v>
      </c>
      <c r="L22" s="20">
        <f t="shared" si="3"/>
        <v>2044800</v>
      </c>
    </row>
    <row r="23" spans="1:12" ht="21.75" customHeight="1">
      <c r="A23" s="17">
        <v>22</v>
      </c>
      <c r="B23" s="17" t="s">
        <v>24</v>
      </c>
      <c r="C23" s="17" t="s">
        <v>46</v>
      </c>
      <c r="D23" s="17">
        <v>400</v>
      </c>
      <c r="E23" s="17" t="s">
        <v>10</v>
      </c>
      <c r="F23" s="17">
        <v>5</v>
      </c>
      <c r="G23" s="17">
        <v>1075</v>
      </c>
      <c r="H23" s="17">
        <v>406</v>
      </c>
      <c r="I23" s="18">
        <f t="shared" si="0"/>
        <v>6</v>
      </c>
      <c r="J23" s="19">
        <f t="shared" si="1"/>
        <v>1.5</v>
      </c>
      <c r="K23" s="18">
        <f t="shared" si="2"/>
        <v>430000</v>
      </c>
      <c r="L23" s="20">
        <f t="shared" si="3"/>
        <v>436450</v>
      </c>
    </row>
    <row r="24" spans="1:12" ht="21.75" customHeight="1">
      <c r="A24" s="17">
        <v>23</v>
      </c>
      <c r="B24" s="17" t="s">
        <v>24</v>
      </c>
      <c r="C24" s="17" t="s">
        <v>47</v>
      </c>
      <c r="D24" s="17">
        <v>200</v>
      </c>
      <c r="E24" s="17" t="s">
        <v>10</v>
      </c>
      <c r="F24" s="17">
        <v>3</v>
      </c>
      <c r="G24" s="17">
        <v>1075</v>
      </c>
      <c r="H24" s="17">
        <v>110</v>
      </c>
      <c r="I24" s="18">
        <f t="shared" si="0"/>
        <v>-90</v>
      </c>
      <c r="J24" s="19">
        <f t="shared" si="1"/>
        <v>-45</v>
      </c>
      <c r="K24" s="18">
        <f t="shared" si="2"/>
        <v>215000</v>
      </c>
      <c r="L24" s="20">
        <f t="shared" si="3"/>
        <v>118250</v>
      </c>
    </row>
    <row r="25" spans="1:12" ht="21.75" customHeight="1">
      <c r="A25" s="17">
        <v>24</v>
      </c>
      <c r="B25" s="17" t="s">
        <v>14</v>
      </c>
      <c r="C25" s="17" t="s">
        <v>48</v>
      </c>
      <c r="D25" s="17">
        <v>4000</v>
      </c>
      <c r="E25" s="21" t="s">
        <v>49</v>
      </c>
      <c r="F25" s="17">
        <v>33</v>
      </c>
      <c r="G25" s="17">
        <v>1100</v>
      </c>
      <c r="H25" s="17">
        <v>3526</v>
      </c>
      <c r="I25" s="18">
        <f t="shared" si="0"/>
        <v>-474</v>
      </c>
      <c r="J25" s="19">
        <f t="shared" si="1"/>
        <v>-11.85</v>
      </c>
      <c r="K25" s="18">
        <f t="shared" si="2"/>
        <v>4400000</v>
      </c>
      <c r="L25" s="20">
        <f t="shared" si="3"/>
        <v>3878600</v>
      </c>
    </row>
    <row r="26" spans="1:12" ht="21.75" customHeight="1">
      <c r="A26" s="17">
        <v>25</v>
      </c>
      <c r="B26" s="17" t="s">
        <v>14</v>
      </c>
      <c r="C26" s="17" t="s">
        <v>50</v>
      </c>
      <c r="D26" s="17">
        <v>2000</v>
      </c>
      <c r="E26" s="21" t="s">
        <v>49</v>
      </c>
      <c r="F26" s="17">
        <v>17.5</v>
      </c>
      <c r="G26" s="17">
        <v>2020</v>
      </c>
      <c r="H26" s="17">
        <v>1325</v>
      </c>
      <c r="I26" s="18">
        <f t="shared" si="0"/>
        <v>-675</v>
      </c>
      <c r="J26" s="19">
        <f t="shared" si="1"/>
        <v>-33.75</v>
      </c>
      <c r="K26" s="18">
        <f t="shared" si="2"/>
        <v>4040000</v>
      </c>
      <c r="L26" s="20">
        <f t="shared" si="3"/>
        <v>2676500</v>
      </c>
    </row>
    <row r="27" spans="1:12" ht="21.75" customHeight="1">
      <c r="A27" s="17">
        <v>26</v>
      </c>
      <c r="B27" s="17" t="s">
        <v>14</v>
      </c>
      <c r="C27" s="17" t="s">
        <v>51</v>
      </c>
      <c r="D27" s="17">
        <v>5500</v>
      </c>
      <c r="E27" s="21" t="s">
        <v>49</v>
      </c>
      <c r="F27" s="17">
        <v>34.5</v>
      </c>
      <c r="G27" s="17">
        <v>2020</v>
      </c>
      <c r="H27" s="17">
        <v>5900</v>
      </c>
      <c r="I27" s="18">
        <f t="shared" si="0"/>
        <v>400</v>
      </c>
      <c r="J27" s="19">
        <f t="shared" si="1"/>
        <v>7.2727272727272725</v>
      </c>
      <c r="K27" s="18">
        <f t="shared" si="2"/>
        <v>11110000</v>
      </c>
      <c r="L27" s="20">
        <f t="shared" si="3"/>
        <v>11918000</v>
      </c>
    </row>
    <row r="28" spans="1:12" ht="21.75" customHeight="1">
      <c r="A28" s="17">
        <v>27</v>
      </c>
      <c r="B28" s="17" t="s">
        <v>8</v>
      </c>
      <c r="C28" s="21" t="s">
        <v>52</v>
      </c>
      <c r="D28" s="17">
        <v>1500</v>
      </c>
      <c r="E28" s="21" t="s">
        <v>49</v>
      </c>
      <c r="F28" s="17">
        <v>18.75</v>
      </c>
      <c r="G28" s="17">
        <v>4200</v>
      </c>
      <c r="H28" s="17">
        <v>1700</v>
      </c>
      <c r="I28" s="18">
        <f t="shared" si="0"/>
        <v>200</v>
      </c>
      <c r="J28" s="19">
        <f t="shared" si="1"/>
        <v>13.333333333333334</v>
      </c>
      <c r="K28" s="18">
        <f t="shared" si="2"/>
        <v>6300000</v>
      </c>
      <c r="L28" s="20">
        <f t="shared" si="3"/>
        <v>7140000</v>
      </c>
    </row>
    <row r="29" spans="1:12" ht="21.75" customHeight="1">
      <c r="A29" s="17">
        <v>28</v>
      </c>
      <c r="B29" s="17" t="s">
        <v>14</v>
      </c>
      <c r="C29" s="17" t="s">
        <v>53</v>
      </c>
      <c r="D29" s="17">
        <v>500</v>
      </c>
      <c r="E29" s="21" t="s">
        <v>49</v>
      </c>
      <c r="F29" s="17">
        <v>2.5</v>
      </c>
      <c r="G29" s="17">
        <v>2020</v>
      </c>
      <c r="H29" s="17">
        <v>971</v>
      </c>
      <c r="I29" s="18">
        <f t="shared" si="0"/>
        <v>471</v>
      </c>
      <c r="J29" s="19">
        <f t="shared" si="1"/>
        <v>94.199999999999989</v>
      </c>
      <c r="K29" s="18">
        <f t="shared" si="2"/>
        <v>1010000</v>
      </c>
      <c r="L29" s="20">
        <f t="shared" si="3"/>
        <v>1961420</v>
      </c>
    </row>
    <row r="30" spans="1:12" ht="21.75" customHeight="1">
      <c r="A30" s="17">
        <v>29</v>
      </c>
      <c r="B30" s="17" t="s">
        <v>8</v>
      </c>
      <c r="C30" s="21" t="s">
        <v>54</v>
      </c>
      <c r="D30" s="17">
        <v>4500</v>
      </c>
      <c r="E30" s="21" t="s">
        <v>49</v>
      </c>
      <c r="F30" s="17">
        <v>45.5</v>
      </c>
      <c r="G30" s="17">
        <v>4200</v>
      </c>
      <c r="H30" s="17">
        <v>4000</v>
      </c>
      <c r="I30" s="18">
        <f t="shared" si="0"/>
        <v>-500</v>
      </c>
      <c r="J30" s="19">
        <f t="shared" si="1"/>
        <v>-11.111111111111111</v>
      </c>
      <c r="K30" s="18">
        <f t="shared" si="2"/>
        <v>18900000</v>
      </c>
      <c r="L30" s="20">
        <f t="shared" si="3"/>
        <v>16800000</v>
      </c>
    </row>
    <row r="31" spans="1:12" ht="21.75" customHeight="1">
      <c r="A31" s="17">
        <v>30</v>
      </c>
      <c r="B31" s="17" t="s">
        <v>14</v>
      </c>
      <c r="C31" s="17" t="s">
        <v>55</v>
      </c>
      <c r="D31" s="17">
        <v>4000</v>
      </c>
      <c r="E31" s="21" t="s">
        <v>49</v>
      </c>
      <c r="F31" s="17">
        <v>37.75</v>
      </c>
      <c r="G31" s="17">
        <v>500</v>
      </c>
      <c r="H31" s="17">
        <v>2000</v>
      </c>
      <c r="I31" s="18">
        <f t="shared" si="0"/>
        <v>-2000</v>
      </c>
      <c r="J31" s="19">
        <f t="shared" si="1"/>
        <v>-50</v>
      </c>
      <c r="K31" s="18">
        <f t="shared" si="2"/>
        <v>2000000</v>
      </c>
      <c r="L31" s="20">
        <f t="shared" si="3"/>
        <v>1000000</v>
      </c>
    </row>
    <row r="32" spans="1:12" ht="21.75" customHeight="1">
      <c r="A32" s="17">
        <v>31</v>
      </c>
      <c r="B32" s="17" t="s">
        <v>19</v>
      </c>
      <c r="C32" s="17" t="s">
        <v>56</v>
      </c>
      <c r="D32" s="17">
        <v>4000</v>
      </c>
      <c r="E32" s="21" t="s">
        <v>49</v>
      </c>
      <c r="F32" s="17">
        <v>55.15</v>
      </c>
      <c r="G32" s="17">
        <v>2400</v>
      </c>
      <c r="H32" s="17">
        <v>3127</v>
      </c>
      <c r="I32" s="18">
        <f t="shared" si="0"/>
        <v>-873</v>
      </c>
      <c r="J32" s="19">
        <f t="shared" si="1"/>
        <v>-21.824999999999999</v>
      </c>
      <c r="K32" s="18">
        <f t="shared" si="2"/>
        <v>9600000</v>
      </c>
      <c r="L32" s="20">
        <f t="shared" si="3"/>
        <v>7504800</v>
      </c>
    </row>
    <row r="33" spans="1:12" ht="21.75" customHeight="1">
      <c r="A33" s="17">
        <v>32</v>
      </c>
      <c r="B33" s="17" t="s">
        <v>19</v>
      </c>
      <c r="C33" s="17" t="s">
        <v>57</v>
      </c>
      <c r="D33" s="17">
        <v>3000</v>
      </c>
      <c r="E33" s="21" t="s">
        <v>49</v>
      </c>
      <c r="F33" s="17">
        <v>44.45</v>
      </c>
      <c r="G33" s="17">
        <v>2000</v>
      </c>
      <c r="H33" s="17">
        <v>920</v>
      </c>
      <c r="I33" s="18">
        <f t="shared" si="0"/>
        <v>-2080</v>
      </c>
      <c r="J33" s="19">
        <f t="shared" si="1"/>
        <v>-69.333333333333343</v>
      </c>
      <c r="K33" s="18">
        <f t="shared" si="2"/>
        <v>6000000</v>
      </c>
      <c r="L33" s="20">
        <f t="shared" si="3"/>
        <v>1840000</v>
      </c>
    </row>
    <row r="34" spans="1:12" ht="21.75" customHeight="1">
      <c r="A34" s="17">
        <v>33</v>
      </c>
      <c r="B34" s="21" t="s">
        <v>19</v>
      </c>
      <c r="C34" s="17" t="s">
        <v>58</v>
      </c>
      <c r="D34" s="21">
        <v>1600</v>
      </c>
      <c r="E34" s="21" t="s">
        <v>49</v>
      </c>
      <c r="F34" s="17">
        <v>36</v>
      </c>
      <c r="G34" s="21">
        <v>950</v>
      </c>
      <c r="H34" s="17">
        <v>407</v>
      </c>
      <c r="I34" s="18">
        <f t="shared" si="0"/>
        <v>-1193</v>
      </c>
      <c r="J34" s="19">
        <f t="shared" si="1"/>
        <v>-74.5625</v>
      </c>
      <c r="K34" s="18">
        <f t="shared" si="2"/>
        <v>1520000</v>
      </c>
      <c r="L34" s="20">
        <f t="shared" si="3"/>
        <v>386650</v>
      </c>
    </row>
    <row r="35" spans="1:12" ht="21.75" customHeight="1">
      <c r="A35" s="17">
        <v>34</v>
      </c>
      <c r="B35" s="17" t="s">
        <v>14</v>
      </c>
      <c r="C35" s="17" t="s">
        <v>59</v>
      </c>
      <c r="D35" s="17">
        <v>1000</v>
      </c>
      <c r="E35" s="21" t="s">
        <v>49</v>
      </c>
      <c r="F35" s="17">
        <v>5</v>
      </c>
      <c r="G35" s="17">
        <v>2020</v>
      </c>
      <c r="H35" s="17">
        <v>574</v>
      </c>
      <c r="I35" s="18">
        <f t="shared" si="0"/>
        <v>-426</v>
      </c>
      <c r="J35" s="19">
        <f t="shared" si="1"/>
        <v>-42.6</v>
      </c>
      <c r="K35" s="18">
        <f t="shared" si="2"/>
        <v>2020000</v>
      </c>
      <c r="L35" s="20">
        <f t="shared" si="3"/>
        <v>1159480</v>
      </c>
    </row>
    <row r="36" spans="1:12" ht="21.75" customHeight="1">
      <c r="A36" s="17">
        <v>35</v>
      </c>
      <c r="B36" s="21" t="s">
        <v>14</v>
      </c>
      <c r="C36" s="21" t="s">
        <v>60</v>
      </c>
      <c r="D36" s="21">
        <v>500</v>
      </c>
      <c r="E36" s="21" t="s">
        <v>49</v>
      </c>
      <c r="F36" s="17">
        <v>3.6</v>
      </c>
      <c r="G36" s="21">
        <v>1100</v>
      </c>
      <c r="H36" s="17">
        <v>416</v>
      </c>
      <c r="I36" s="18">
        <f t="shared" si="0"/>
        <v>-84</v>
      </c>
      <c r="J36" s="19">
        <f t="shared" si="1"/>
        <v>-16.8</v>
      </c>
      <c r="K36" s="18">
        <f t="shared" si="2"/>
        <v>550000</v>
      </c>
      <c r="L36" s="20">
        <f t="shared" si="3"/>
        <v>457600</v>
      </c>
    </row>
    <row r="37" spans="1:12" ht="21.75" customHeight="1">
      <c r="A37" s="17">
        <v>36</v>
      </c>
      <c r="B37" s="17" t="s">
        <v>14</v>
      </c>
      <c r="C37" s="17" t="s">
        <v>61</v>
      </c>
      <c r="D37" s="17">
        <v>1200</v>
      </c>
      <c r="E37" s="21" t="s">
        <v>49</v>
      </c>
      <c r="F37" s="17">
        <v>7.8</v>
      </c>
      <c r="G37" s="17">
        <v>2020</v>
      </c>
      <c r="H37" s="17">
        <v>1051</v>
      </c>
      <c r="I37" s="18">
        <f t="shared" si="0"/>
        <v>-149</v>
      </c>
      <c r="J37" s="19">
        <f t="shared" si="1"/>
        <v>-12.416666666666666</v>
      </c>
      <c r="K37" s="18">
        <f t="shared" si="2"/>
        <v>2424000</v>
      </c>
      <c r="L37" s="20">
        <f t="shared" si="3"/>
        <v>2123020</v>
      </c>
    </row>
    <row r="38" spans="1:12" ht="21.75" customHeight="1">
      <c r="A38" s="14"/>
      <c r="B38" s="14"/>
      <c r="C38" s="14"/>
      <c r="D38" s="14"/>
      <c r="E38" s="14"/>
      <c r="F38" s="14"/>
      <c r="G38" s="14"/>
      <c r="H38" s="14"/>
      <c r="I38" s="12"/>
      <c r="J38" s="12"/>
      <c r="K38" s="12">
        <f>SUM(K2:K37)</f>
        <v>138875000</v>
      </c>
      <c r="L38" s="12">
        <f>SUM(L2:L37)</f>
        <v>136305950</v>
      </c>
    </row>
    <row r="39" spans="1:12" ht="15.75" customHeight="1">
      <c r="A39" s="1"/>
      <c r="B39" s="1"/>
      <c r="C39" s="1"/>
      <c r="D39" s="1"/>
      <c r="E39" s="1"/>
      <c r="F39" s="1"/>
      <c r="G39" s="1"/>
      <c r="H39" s="1"/>
      <c r="L39" s="22">
        <f>L38/K38*100</f>
        <v>98.150099009900998</v>
      </c>
    </row>
    <row r="40" spans="1:12" ht="15.75" customHeight="1">
      <c r="A40" s="1"/>
      <c r="B40" s="1"/>
      <c r="C40" s="1"/>
      <c r="D40" s="1"/>
      <c r="E40" s="1"/>
      <c r="F40" s="1"/>
      <c r="G40" s="1"/>
      <c r="H40" s="1"/>
    </row>
    <row r="41" spans="1:12" ht="15.75" customHeight="1">
      <c r="A41" s="1"/>
      <c r="B41" s="1"/>
      <c r="C41" s="1"/>
      <c r="D41" s="1"/>
      <c r="E41" s="1"/>
      <c r="F41" s="1"/>
      <c r="G41" s="1"/>
      <c r="H41" s="1"/>
    </row>
    <row r="42" spans="1:12" ht="15.75" customHeight="1">
      <c r="A42" s="1"/>
      <c r="B42" s="1"/>
      <c r="C42" s="1"/>
      <c r="D42" s="1"/>
      <c r="E42" s="1"/>
      <c r="F42" s="1"/>
      <c r="G42" s="1"/>
      <c r="H42" s="1"/>
    </row>
    <row r="43" spans="1:12" ht="15.75" customHeight="1">
      <c r="A43" s="1"/>
      <c r="B43" s="1"/>
      <c r="C43" s="1"/>
      <c r="D43" s="1"/>
      <c r="E43" s="1"/>
      <c r="F43" s="1"/>
      <c r="G43" s="1"/>
      <c r="H43" s="1"/>
    </row>
    <row r="44" spans="1:12" ht="15.75" customHeight="1">
      <c r="A44" s="1"/>
      <c r="B44" s="1"/>
      <c r="C44" s="1"/>
      <c r="D44" s="1"/>
      <c r="E44" s="1"/>
      <c r="F44" s="1"/>
      <c r="G44" s="1"/>
      <c r="H44" s="1"/>
    </row>
    <row r="45" spans="1:12" ht="15.75" customHeight="1">
      <c r="A45" s="1"/>
      <c r="B45" s="1"/>
      <c r="C45" s="1"/>
      <c r="D45" s="1"/>
      <c r="E45" s="1"/>
      <c r="F45" s="1"/>
      <c r="G45" s="1"/>
      <c r="H45" s="1"/>
    </row>
    <row r="46" spans="1:12" ht="15.75" customHeight="1">
      <c r="A46" s="1"/>
      <c r="B46" s="1"/>
      <c r="C46" s="1"/>
      <c r="D46" s="1"/>
      <c r="E46" s="1"/>
      <c r="F46" s="1"/>
      <c r="G46" s="1"/>
      <c r="H46" s="1"/>
    </row>
    <row r="47" spans="1:12" ht="15.75" customHeight="1">
      <c r="A47" s="1"/>
      <c r="B47" s="1"/>
      <c r="C47" s="1"/>
      <c r="D47" s="1"/>
      <c r="E47" s="1"/>
      <c r="F47" s="1"/>
      <c r="G47" s="1"/>
      <c r="H47" s="1"/>
    </row>
    <row r="48" spans="1:12" ht="15.75" customHeight="1">
      <c r="A48" s="1"/>
      <c r="B48" s="1"/>
      <c r="C48" s="1"/>
      <c r="D48" s="1"/>
      <c r="E48" s="1"/>
      <c r="F48" s="1"/>
      <c r="G48" s="1"/>
      <c r="H48" s="1"/>
    </row>
    <row r="49" spans="1:8" ht="15.75" customHeight="1">
      <c r="A49" s="1"/>
      <c r="B49" s="1"/>
      <c r="C49" s="1"/>
      <c r="D49" s="1"/>
      <c r="E49" s="1"/>
      <c r="F49" s="1"/>
      <c r="G49" s="1"/>
      <c r="H49" s="1"/>
    </row>
    <row r="50" spans="1:8" ht="15.75" customHeight="1">
      <c r="A50" s="1"/>
      <c r="B50" s="1"/>
      <c r="C50" s="1"/>
      <c r="D50" s="1"/>
      <c r="E50" s="1"/>
      <c r="F50" s="1"/>
      <c r="G50" s="1"/>
      <c r="H50" s="1"/>
    </row>
    <row r="51" spans="1:8" ht="15.75" customHeight="1">
      <c r="A51" s="1"/>
      <c r="B51" s="1"/>
      <c r="C51" s="1"/>
      <c r="D51" s="1"/>
      <c r="E51" s="1"/>
      <c r="F51" s="1"/>
      <c r="G51" s="1"/>
      <c r="H51" s="1"/>
    </row>
    <row r="52" spans="1:8" ht="15.75" customHeight="1">
      <c r="A52" s="1"/>
      <c r="B52" s="1"/>
      <c r="C52" s="1"/>
      <c r="D52" s="1"/>
      <c r="E52" s="1"/>
      <c r="F52" s="1"/>
      <c r="G52" s="1"/>
      <c r="H52" s="1"/>
    </row>
    <row r="53" spans="1:8" ht="15.75" customHeight="1">
      <c r="A53" s="1"/>
      <c r="B53" s="1"/>
      <c r="C53" s="1"/>
      <c r="D53" s="1"/>
      <c r="E53" s="1"/>
      <c r="F53" s="1"/>
      <c r="G53" s="1"/>
      <c r="H53" s="1"/>
    </row>
    <row r="54" spans="1:8" ht="15.75" customHeight="1">
      <c r="A54" s="1"/>
      <c r="B54" s="1"/>
      <c r="C54" s="1"/>
      <c r="D54" s="1"/>
      <c r="E54" s="1"/>
      <c r="F54" s="1"/>
      <c r="G54" s="1"/>
      <c r="H54" s="1"/>
    </row>
    <row r="55" spans="1:8" ht="15.75" customHeight="1">
      <c r="A55" s="1"/>
      <c r="B55" s="1"/>
      <c r="C55" s="1"/>
      <c r="D55" s="1"/>
      <c r="E55" s="1"/>
      <c r="F55" s="1"/>
      <c r="G55" s="1"/>
      <c r="H55" s="1"/>
    </row>
    <row r="56" spans="1:8" ht="15.75" customHeight="1">
      <c r="A56" s="1"/>
      <c r="B56" s="1"/>
      <c r="C56" s="1"/>
      <c r="D56" s="1"/>
      <c r="E56" s="1"/>
      <c r="F56" s="1"/>
      <c r="G56" s="1"/>
      <c r="H56" s="1"/>
    </row>
    <row r="57" spans="1:8" ht="15.75" customHeight="1">
      <c r="A57" s="1"/>
      <c r="B57" s="1"/>
      <c r="C57" s="1"/>
      <c r="D57" s="1"/>
      <c r="E57" s="1"/>
      <c r="F57" s="1"/>
      <c r="G57" s="1"/>
      <c r="H57" s="1"/>
    </row>
    <row r="58" spans="1:8" ht="15.75" customHeight="1">
      <c r="A58" s="1"/>
      <c r="B58" s="1"/>
      <c r="C58" s="1"/>
      <c r="D58" s="1"/>
      <c r="E58" s="1"/>
      <c r="F58" s="1"/>
      <c r="G58" s="1"/>
      <c r="H58" s="1"/>
    </row>
    <row r="59" spans="1:8" ht="15.75" customHeight="1">
      <c r="A59" s="1"/>
      <c r="B59" s="1"/>
      <c r="C59" s="1"/>
      <c r="D59" s="1"/>
      <c r="E59" s="1"/>
      <c r="F59" s="1"/>
      <c r="G59" s="1"/>
      <c r="H59" s="1"/>
    </row>
    <row r="60" spans="1:8" ht="15.75" customHeight="1">
      <c r="A60" s="1"/>
      <c r="B60" s="1"/>
      <c r="C60" s="1"/>
      <c r="D60" s="1"/>
      <c r="E60" s="1"/>
      <c r="F60" s="1"/>
      <c r="G60" s="1"/>
      <c r="H60" s="1"/>
    </row>
    <row r="61" spans="1:8" ht="15.75" customHeight="1">
      <c r="A61" s="1"/>
      <c r="B61" s="1"/>
      <c r="C61" s="1"/>
      <c r="D61" s="1"/>
      <c r="E61" s="1"/>
      <c r="F61" s="1"/>
      <c r="G61" s="1"/>
      <c r="H61" s="1"/>
    </row>
    <row r="62" spans="1:8" ht="15.75" customHeight="1">
      <c r="A62" s="1"/>
      <c r="B62" s="1"/>
      <c r="C62" s="1"/>
      <c r="D62" s="1"/>
      <c r="E62" s="1"/>
      <c r="F62" s="1"/>
      <c r="G62" s="1"/>
      <c r="H62" s="1"/>
    </row>
    <row r="63" spans="1:8" ht="15.75" customHeight="1">
      <c r="A63" s="1"/>
      <c r="B63" s="1"/>
      <c r="C63" s="1"/>
      <c r="D63" s="1"/>
      <c r="E63" s="1"/>
      <c r="F63" s="1"/>
      <c r="G63" s="1"/>
      <c r="H63" s="1"/>
    </row>
    <row r="64" spans="1:8" ht="15.75" customHeight="1">
      <c r="A64" s="1"/>
      <c r="B64" s="1"/>
      <c r="C64" s="1"/>
      <c r="D64" s="1"/>
      <c r="E64" s="1"/>
      <c r="F64" s="1"/>
      <c r="G64" s="1"/>
      <c r="H64" s="1"/>
    </row>
    <row r="65" spans="1:8" ht="15.75" customHeight="1">
      <c r="A65" s="1"/>
      <c r="B65" s="1"/>
      <c r="C65" s="1"/>
      <c r="D65" s="1"/>
      <c r="E65" s="1"/>
      <c r="F65" s="1"/>
      <c r="G65" s="1"/>
      <c r="H65" s="1"/>
    </row>
    <row r="66" spans="1:8" ht="15.75" customHeight="1">
      <c r="A66" s="1"/>
      <c r="B66" s="1"/>
      <c r="C66" s="1"/>
      <c r="D66" s="1"/>
      <c r="E66" s="1"/>
      <c r="F66" s="1"/>
      <c r="G66" s="1"/>
      <c r="H66" s="1"/>
    </row>
    <row r="67" spans="1:8" ht="15.75" customHeight="1">
      <c r="A67" s="1"/>
      <c r="B67" s="1"/>
      <c r="C67" s="1"/>
      <c r="D67" s="1"/>
      <c r="E67" s="1"/>
      <c r="F67" s="1"/>
      <c r="G67" s="1"/>
      <c r="H67" s="1"/>
    </row>
    <row r="68" spans="1:8" ht="15.75" customHeight="1">
      <c r="A68" s="1"/>
      <c r="B68" s="1"/>
      <c r="C68" s="1"/>
      <c r="D68" s="1"/>
      <c r="E68" s="1"/>
      <c r="F68" s="1"/>
      <c r="G68" s="1"/>
      <c r="H68" s="1"/>
    </row>
    <row r="69" spans="1:8" ht="15.75" customHeight="1">
      <c r="A69" s="1"/>
      <c r="B69" s="1"/>
      <c r="C69" s="1"/>
      <c r="D69" s="1"/>
      <c r="E69" s="1"/>
      <c r="F69" s="1"/>
      <c r="G69" s="1"/>
      <c r="H69" s="1"/>
    </row>
    <row r="70" spans="1:8" ht="15.75" customHeight="1">
      <c r="A70" s="1"/>
      <c r="B70" s="1"/>
      <c r="C70" s="1"/>
      <c r="D70" s="1"/>
      <c r="E70" s="1"/>
      <c r="F70" s="1"/>
      <c r="G70" s="1"/>
      <c r="H70" s="1"/>
    </row>
    <row r="71" spans="1:8" ht="15.75" customHeight="1">
      <c r="A71" s="1"/>
      <c r="B71" s="1"/>
      <c r="C71" s="1"/>
      <c r="D71" s="1"/>
      <c r="E71" s="1"/>
      <c r="F71" s="1"/>
      <c r="G71" s="1"/>
      <c r="H71" s="1"/>
    </row>
    <row r="72" spans="1:8" ht="15.75" customHeight="1">
      <c r="A72" s="1"/>
      <c r="B72" s="1"/>
      <c r="C72" s="1"/>
      <c r="D72" s="1"/>
      <c r="E72" s="1"/>
      <c r="F72" s="1"/>
      <c r="G72" s="1"/>
      <c r="H72" s="1"/>
    </row>
    <row r="73" spans="1:8" ht="15.75" customHeight="1">
      <c r="A73" s="1"/>
      <c r="B73" s="1"/>
      <c r="C73" s="1"/>
      <c r="D73" s="1"/>
      <c r="E73" s="1"/>
      <c r="F73" s="1"/>
      <c r="G73" s="1"/>
      <c r="H73" s="1"/>
    </row>
    <row r="74" spans="1:8" ht="15.75" customHeight="1">
      <c r="A74" s="1"/>
      <c r="B74" s="1"/>
      <c r="C74" s="1"/>
      <c r="D74" s="1"/>
      <c r="E74" s="1"/>
      <c r="F74" s="1"/>
      <c r="G74" s="1"/>
      <c r="H74" s="1"/>
    </row>
    <row r="75" spans="1:8" ht="15.75" customHeight="1">
      <c r="A75" s="1"/>
      <c r="B75" s="1"/>
      <c r="C75" s="1"/>
      <c r="D75" s="1"/>
      <c r="E75" s="1"/>
      <c r="F75" s="1"/>
      <c r="G75" s="1"/>
      <c r="H75" s="1"/>
    </row>
    <row r="76" spans="1:8" ht="15.75" customHeight="1">
      <c r="A76" s="1"/>
      <c r="B76" s="1"/>
      <c r="C76" s="1"/>
      <c r="D76" s="1"/>
      <c r="E76" s="1"/>
      <c r="F76" s="1"/>
      <c r="G76" s="1"/>
      <c r="H76" s="1"/>
    </row>
    <row r="77" spans="1:8" ht="15.75" customHeight="1">
      <c r="A77" s="1"/>
      <c r="B77" s="1"/>
      <c r="C77" s="1"/>
      <c r="D77" s="1"/>
      <c r="E77" s="1"/>
      <c r="F77" s="1"/>
      <c r="G77" s="1"/>
      <c r="H77" s="1"/>
    </row>
    <row r="78" spans="1:8" ht="15.75" customHeight="1">
      <c r="A78" s="1"/>
      <c r="B78" s="1"/>
      <c r="C78" s="1"/>
      <c r="D78" s="1"/>
      <c r="E78" s="1"/>
      <c r="F78" s="1"/>
      <c r="G78" s="1"/>
      <c r="H78" s="1"/>
    </row>
    <row r="79" spans="1:8" ht="15.75" customHeight="1">
      <c r="A79" s="1"/>
      <c r="B79" s="1"/>
      <c r="C79" s="1"/>
      <c r="D79" s="1"/>
      <c r="E79" s="1"/>
      <c r="F79" s="1"/>
      <c r="G79" s="1"/>
      <c r="H79" s="1"/>
    </row>
    <row r="80" spans="1:8" ht="15.75" customHeight="1">
      <c r="A80" s="1"/>
      <c r="B80" s="1"/>
      <c r="C80" s="1"/>
      <c r="D80" s="1"/>
      <c r="E80" s="1"/>
      <c r="F80" s="1"/>
      <c r="G80" s="1"/>
      <c r="H80" s="1"/>
    </row>
    <row r="81" spans="1:8" ht="15.75" customHeight="1">
      <c r="A81" s="1"/>
      <c r="B81" s="1"/>
      <c r="C81" s="1"/>
      <c r="D81" s="1"/>
      <c r="E81" s="1"/>
      <c r="F81" s="1"/>
      <c r="G81" s="1"/>
      <c r="H81" s="1"/>
    </row>
    <row r="82" spans="1:8" ht="15.75" customHeight="1">
      <c r="A82" s="1"/>
      <c r="B82" s="1"/>
      <c r="C82" s="1"/>
      <c r="D82" s="1"/>
      <c r="E82" s="1"/>
      <c r="F82" s="1"/>
      <c r="G82" s="1"/>
      <c r="H82" s="1"/>
    </row>
    <row r="83" spans="1:8" ht="15.75" customHeight="1">
      <c r="A83" s="1"/>
      <c r="B83" s="1"/>
      <c r="C83" s="1"/>
      <c r="D83" s="1"/>
      <c r="E83" s="1"/>
      <c r="F83" s="1"/>
      <c r="G83" s="1"/>
      <c r="H83" s="1"/>
    </row>
    <row r="84" spans="1:8" ht="15.75" customHeight="1">
      <c r="A84" s="1"/>
      <c r="B84" s="1"/>
      <c r="C84" s="1"/>
      <c r="D84" s="1"/>
      <c r="E84" s="1"/>
      <c r="F84" s="1"/>
      <c r="G84" s="1"/>
      <c r="H84" s="1"/>
    </row>
    <row r="85" spans="1:8" ht="15.75" customHeight="1">
      <c r="A85" s="1"/>
      <c r="B85" s="1"/>
      <c r="C85" s="1"/>
      <c r="D85" s="1"/>
      <c r="E85" s="1"/>
      <c r="F85" s="1"/>
      <c r="G85" s="1"/>
      <c r="H85" s="1"/>
    </row>
    <row r="86" spans="1:8" ht="15.75" customHeight="1">
      <c r="A86" s="1"/>
      <c r="B86" s="1"/>
      <c r="C86" s="1"/>
      <c r="D86" s="1"/>
      <c r="E86" s="1"/>
      <c r="F86" s="1"/>
      <c r="G86" s="1"/>
      <c r="H86" s="1"/>
    </row>
    <row r="87" spans="1:8" ht="15.75" customHeight="1">
      <c r="A87" s="1"/>
      <c r="B87" s="1"/>
      <c r="C87" s="1"/>
      <c r="D87" s="1"/>
      <c r="E87" s="1"/>
      <c r="F87" s="1"/>
      <c r="G87" s="1"/>
      <c r="H87" s="1"/>
    </row>
    <row r="88" spans="1:8" ht="15.75" customHeight="1">
      <c r="A88" s="1"/>
      <c r="B88" s="1"/>
      <c r="C88" s="1"/>
      <c r="D88" s="1"/>
      <c r="E88" s="1"/>
      <c r="F88" s="1"/>
      <c r="G88" s="1"/>
      <c r="H88" s="1"/>
    </row>
    <row r="89" spans="1:8" ht="15.75" customHeight="1">
      <c r="A89" s="1"/>
      <c r="B89" s="1"/>
      <c r="C89" s="1"/>
      <c r="D89" s="1"/>
      <c r="E89" s="1"/>
      <c r="F89" s="1"/>
      <c r="G89" s="1"/>
      <c r="H89" s="1"/>
    </row>
    <row r="90" spans="1:8" ht="15.75" customHeight="1">
      <c r="A90" s="1"/>
      <c r="B90" s="1"/>
      <c r="C90" s="1"/>
      <c r="D90" s="1"/>
      <c r="E90" s="1"/>
      <c r="F90" s="1"/>
      <c r="G90" s="1"/>
      <c r="H90" s="1"/>
    </row>
    <row r="91" spans="1:8" ht="15.75" customHeight="1">
      <c r="A91" s="1"/>
      <c r="B91" s="1"/>
      <c r="C91" s="1"/>
      <c r="D91" s="1"/>
      <c r="E91" s="1"/>
      <c r="F91" s="1"/>
      <c r="G91" s="1"/>
      <c r="H91" s="1"/>
    </row>
    <row r="92" spans="1:8" ht="15.75" customHeight="1">
      <c r="A92" s="1"/>
      <c r="B92" s="1"/>
      <c r="C92" s="1"/>
      <c r="D92" s="1"/>
      <c r="E92" s="1"/>
      <c r="F92" s="1"/>
      <c r="G92" s="1"/>
      <c r="H92" s="1"/>
    </row>
    <row r="93" spans="1:8" ht="15.75" customHeight="1">
      <c r="A93" s="1"/>
      <c r="B93" s="1"/>
      <c r="C93" s="1"/>
      <c r="D93" s="1"/>
      <c r="E93" s="1"/>
      <c r="F93" s="1"/>
      <c r="G93" s="1"/>
      <c r="H93" s="1"/>
    </row>
    <row r="94" spans="1:8" ht="15.75" customHeight="1">
      <c r="A94" s="1"/>
      <c r="B94" s="1"/>
      <c r="C94" s="1"/>
      <c r="D94" s="1"/>
      <c r="E94" s="1"/>
      <c r="F94" s="1"/>
      <c r="G94" s="1"/>
      <c r="H94" s="1"/>
    </row>
    <row r="95" spans="1:8" ht="15.75" customHeight="1">
      <c r="A95" s="1"/>
      <c r="B95" s="1"/>
      <c r="C95" s="1"/>
      <c r="D95" s="1"/>
      <c r="E95" s="1"/>
      <c r="F95" s="1"/>
      <c r="G95" s="1"/>
      <c r="H95" s="1"/>
    </row>
    <row r="96" spans="1:8" ht="15.75" customHeight="1">
      <c r="A96" s="1"/>
      <c r="B96" s="1"/>
      <c r="C96" s="1"/>
      <c r="D96" s="1"/>
      <c r="E96" s="1"/>
      <c r="F96" s="1"/>
      <c r="G96" s="1"/>
      <c r="H96" s="1"/>
    </row>
    <row r="97" spans="1:8" ht="15.75" customHeight="1">
      <c r="A97" s="1"/>
      <c r="B97" s="1"/>
      <c r="C97" s="1"/>
      <c r="D97" s="1"/>
      <c r="E97" s="1"/>
      <c r="F97" s="1"/>
      <c r="G97" s="1"/>
      <c r="H97" s="1"/>
    </row>
    <row r="98" spans="1:8" ht="15.75" customHeight="1">
      <c r="A98" s="1"/>
      <c r="B98" s="1"/>
      <c r="C98" s="1"/>
      <c r="D98" s="1"/>
      <c r="E98" s="1"/>
      <c r="F98" s="1"/>
      <c r="G98" s="1"/>
      <c r="H98" s="1"/>
    </row>
    <row r="99" spans="1:8" ht="15.75" customHeight="1">
      <c r="A99" s="1"/>
      <c r="B99" s="1"/>
      <c r="C99" s="1"/>
      <c r="D99" s="1"/>
      <c r="E99" s="1"/>
      <c r="F99" s="1"/>
      <c r="G99" s="1"/>
      <c r="H99" s="1"/>
    </row>
    <row r="100" spans="1:8" ht="15.75" customHeight="1">
      <c r="A100" s="1"/>
      <c r="B100" s="1"/>
      <c r="C100" s="1"/>
      <c r="D100" s="1"/>
      <c r="E100" s="1"/>
      <c r="F100" s="1"/>
      <c r="G100" s="1"/>
      <c r="H100" s="1"/>
    </row>
    <row r="101" spans="1:8" ht="15.75" customHeight="1">
      <c r="A101" s="1"/>
      <c r="B101" s="1"/>
      <c r="C101" s="1"/>
      <c r="D101" s="1"/>
      <c r="E101" s="1"/>
      <c r="F101" s="1"/>
      <c r="G101" s="1"/>
      <c r="H101" s="1"/>
    </row>
    <row r="102" spans="1:8" ht="15.75" customHeight="1">
      <c r="A102" s="1"/>
      <c r="B102" s="1"/>
      <c r="C102" s="1"/>
      <c r="D102" s="1"/>
      <c r="E102" s="1"/>
      <c r="F102" s="1"/>
      <c r="G102" s="1"/>
      <c r="H102" s="1"/>
    </row>
    <row r="103" spans="1:8" ht="15.75" customHeight="1">
      <c r="A103" s="1"/>
      <c r="B103" s="1"/>
      <c r="C103" s="1"/>
      <c r="D103" s="1"/>
      <c r="E103" s="1"/>
      <c r="F103" s="1"/>
      <c r="G103" s="1"/>
      <c r="H103" s="1"/>
    </row>
    <row r="104" spans="1:8" ht="15.75" customHeight="1">
      <c r="A104" s="1"/>
      <c r="B104" s="1"/>
      <c r="C104" s="1"/>
      <c r="D104" s="1"/>
      <c r="E104" s="1"/>
      <c r="F104" s="1"/>
      <c r="G104" s="1"/>
      <c r="H104" s="1"/>
    </row>
    <row r="105" spans="1:8" ht="15.75" customHeight="1">
      <c r="A105" s="1"/>
      <c r="B105" s="1"/>
      <c r="C105" s="1"/>
      <c r="D105" s="1"/>
      <c r="E105" s="1"/>
      <c r="F105" s="1"/>
      <c r="G105" s="1"/>
      <c r="H105" s="1"/>
    </row>
    <row r="106" spans="1:8" ht="15.75" customHeight="1">
      <c r="A106" s="1"/>
      <c r="B106" s="1"/>
      <c r="C106" s="1"/>
      <c r="D106" s="1"/>
      <c r="E106" s="1"/>
      <c r="F106" s="1"/>
      <c r="G106" s="1"/>
      <c r="H106" s="1"/>
    </row>
    <row r="107" spans="1:8" ht="15.75" customHeight="1">
      <c r="A107" s="1"/>
      <c r="B107" s="1"/>
      <c r="C107" s="1"/>
      <c r="D107" s="1"/>
      <c r="E107" s="1"/>
      <c r="F107" s="1"/>
      <c r="G107" s="1"/>
      <c r="H107" s="1"/>
    </row>
    <row r="108" spans="1:8" ht="15.75" customHeight="1">
      <c r="A108" s="1"/>
      <c r="B108" s="1"/>
      <c r="C108" s="1"/>
      <c r="D108" s="1"/>
      <c r="E108" s="1"/>
      <c r="F108" s="1"/>
      <c r="G108" s="1"/>
      <c r="H108" s="1"/>
    </row>
    <row r="109" spans="1:8" ht="15.75" customHeight="1">
      <c r="A109" s="1"/>
      <c r="B109" s="1"/>
      <c r="C109" s="1"/>
      <c r="D109" s="1"/>
      <c r="E109" s="1"/>
      <c r="F109" s="1"/>
      <c r="G109" s="1"/>
      <c r="H109" s="1"/>
    </row>
    <row r="110" spans="1:8" ht="15.75" customHeight="1">
      <c r="A110" s="1"/>
      <c r="B110" s="1"/>
      <c r="C110" s="1"/>
      <c r="D110" s="1"/>
      <c r="E110" s="1"/>
      <c r="F110" s="1"/>
      <c r="G110" s="1"/>
      <c r="H110" s="1"/>
    </row>
    <row r="111" spans="1:8" ht="15.75" customHeight="1">
      <c r="A111" s="1"/>
      <c r="B111" s="1"/>
      <c r="C111" s="1"/>
      <c r="D111" s="1"/>
      <c r="E111" s="1"/>
      <c r="F111" s="1"/>
      <c r="G111" s="1"/>
      <c r="H111" s="1"/>
    </row>
    <row r="112" spans="1:8" ht="15.75" customHeight="1">
      <c r="A112" s="1"/>
      <c r="B112" s="1"/>
      <c r="C112" s="1"/>
      <c r="D112" s="1"/>
      <c r="E112" s="1"/>
      <c r="F112" s="1"/>
      <c r="G112" s="1"/>
      <c r="H112" s="1"/>
    </row>
    <row r="113" spans="1:8" ht="15.75" customHeight="1">
      <c r="A113" s="1"/>
      <c r="B113" s="1"/>
      <c r="C113" s="1"/>
      <c r="D113" s="1"/>
      <c r="E113" s="1"/>
      <c r="F113" s="1"/>
      <c r="G113" s="1"/>
      <c r="H113" s="1"/>
    </row>
    <row r="114" spans="1:8" ht="15.75" customHeight="1">
      <c r="A114" s="1"/>
      <c r="B114" s="1"/>
      <c r="C114" s="1"/>
      <c r="D114" s="1"/>
      <c r="E114" s="1"/>
      <c r="F114" s="1"/>
      <c r="G114" s="1"/>
      <c r="H114" s="1"/>
    </row>
    <row r="115" spans="1:8" ht="15.75" customHeight="1">
      <c r="A115" s="1"/>
      <c r="B115" s="1"/>
      <c r="C115" s="1"/>
      <c r="D115" s="1"/>
      <c r="E115" s="1"/>
      <c r="F115" s="1"/>
      <c r="G115" s="1"/>
      <c r="H115" s="1"/>
    </row>
    <row r="116" spans="1:8" ht="15.75" customHeight="1">
      <c r="A116" s="1"/>
      <c r="B116" s="1"/>
      <c r="C116" s="1"/>
      <c r="D116" s="1"/>
      <c r="E116" s="1"/>
      <c r="F116" s="1"/>
      <c r="G116" s="1"/>
      <c r="H116" s="1"/>
    </row>
    <row r="117" spans="1:8" ht="15.75" customHeight="1">
      <c r="A117" s="1"/>
      <c r="B117" s="1"/>
      <c r="C117" s="1"/>
      <c r="D117" s="1"/>
      <c r="E117" s="1"/>
      <c r="F117" s="1"/>
      <c r="G117" s="1"/>
      <c r="H117" s="1"/>
    </row>
    <row r="118" spans="1:8" ht="15.75" customHeight="1">
      <c r="A118" s="1"/>
      <c r="B118" s="1"/>
      <c r="C118" s="1"/>
      <c r="D118" s="1"/>
      <c r="E118" s="1"/>
      <c r="F118" s="1"/>
      <c r="G118" s="1"/>
      <c r="H118" s="1"/>
    </row>
    <row r="119" spans="1:8" ht="15.75" customHeight="1">
      <c r="A119" s="1"/>
      <c r="B119" s="1"/>
      <c r="C119" s="1"/>
      <c r="D119" s="1"/>
      <c r="E119" s="1"/>
      <c r="F119" s="1"/>
      <c r="G119" s="1"/>
      <c r="H119" s="1"/>
    </row>
    <row r="120" spans="1:8" ht="15.75" customHeight="1">
      <c r="A120" s="1"/>
      <c r="B120" s="1"/>
      <c r="C120" s="1"/>
      <c r="D120" s="1"/>
      <c r="E120" s="1"/>
      <c r="F120" s="1"/>
      <c r="G120" s="1"/>
      <c r="H120" s="1"/>
    </row>
    <row r="121" spans="1:8" ht="15.75" customHeight="1">
      <c r="A121" s="1"/>
      <c r="B121" s="1"/>
      <c r="C121" s="1"/>
      <c r="D121" s="1"/>
      <c r="E121" s="1"/>
      <c r="F121" s="1"/>
      <c r="G121" s="1"/>
      <c r="H121" s="1"/>
    </row>
    <row r="122" spans="1:8" ht="15.75" customHeight="1">
      <c r="A122" s="1"/>
      <c r="B122" s="1"/>
      <c r="C122" s="1"/>
      <c r="D122" s="1"/>
      <c r="E122" s="1"/>
      <c r="F122" s="1"/>
      <c r="G122" s="1"/>
      <c r="H122" s="1"/>
    </row>
    <row r="123" spans="1:8" ht="15.75" customHeight="1">
      <c r="A123" s="1"/>
      <c r="B123" s="1"/>
      <c r="C123" s="1"/>
      <c r="D123" s="1"/>
      <c r="E123" s="1"/>
      <c r="F123" s="1"/>
      <c r="G123" s="1"/>
      <c r="H123" s="1"/>
    </row>
    <row r="124" spans="1:8" ht="15.75" customHeight="1">
      <c r="A124" s="1"/>
      <c r="B124" s="1"/>
      <c r="C124" s="1"/>
      <c r="D124" s="1"/>
      <c r="E124" s="1"/>
      <c r="F124" s="1"/>
      <c r="G124" s="1"/>
      <c r="H124" s="1"/>
    </row>
    <row r="125" spans="1:8" ht="15.75" customHeight="1">
      <c r="A125" s="1"/>
      <c r="B125" s="1"/>
      <c r="C125" s="1"/>
      <c r="D125" s="1"/>
      <c r="E125" s="1"/>
      <c r="F125" s="1"/>
      <c r="G125" s="1"/>
      <c r="H125" s="1"/>
    </row>
    <row r="126" spans="1:8" ht="15.75" customHeight="1">
      <c r="A126" s="1"/>
      <c r="B126" s="1"/>
      <c r="C126" s="1"/>
      <c r="D126" s="1"/>
      <c r="E126" s="1"/>
      <c r="F126" s="1"/>
      <c r="G126" s="1"/>
      <c r="H126" s="1"/>
    </row>
    <row r="127" spans="1:8" ht="15.75" customHeight="1">
      <c r="A127" s="1"/>
      <c r="B127" s="1"/>
      <c r="C127" s="1"/>
      <c r="D127" s="1"/>
      <c r="E127" s="1"/>
      <c r="F127" s="1"/>
      <c r="G127" s="1"/>
      <c r="H127" s="1"/>
    </row>
    <row r="128" spans="1:8" ht="15.75" customHeight="1">
      <c r="A128" s="1"/>
      <c r="B128" s="1"/>
      <c r="C128" s="1"/>
      <c r="D128" s="1"/>
      <c r="E128" s="1"/>
      <c r="F128" s="1"/>
      <c r="G128" s="1"/>
      <c r="H128" s="1"/>
    </row>
    <row r="129" spans="1:8" ht="15.75" customHeight="1">
      <c r="A129" s="1"/>
      <c r="B129" s="1"/>
      <c r="C129" s="1"/>
      <c r="D129" s="1"/>
      <c r="E129" s="1"/>
      <c r="F129" s="1"/>
      <c r="G129" s="1"/>
      <c r="H129" s="1"/>
    </row>
    <row r="130" spans="1:8" ht="15.75" customHeight="1">
      <c r="A130" s="1"/>
      <c r="B130" s="1"/>
      <c r="C130" s="1"/>
      <c r="D130" s="1"/>
      <c r="E130" s="1"/>
      <c r="F130" s="1"/>
      <c r="G130" s="1"/>
      <c r="H130" s="1"/>
    </row>
    <row r="131" spans="1:8" ht="15.75" customHeight="1">
      <c r="A131" s="1"/>
      <c r="B131" s="1"/>
      <c r="C131" s="1"/>
      <c r="D131" s="1"/>
      <c r="E131" s="1"/>
      <c r="F131" s="1"/>
      <c r="G131" s="1"/>
      <c r="H131" s="1"/>
    </row>
    <row r="132" spans="1:8" ht="15.75" customHeight="1">
      <c r="A132" s="1"/>
      <c r="B132" s="1"/>
      <c r="C132" s="1"/>
      <c r="D132" s="1"/>
      <c r="E132" s="1"/>
      <c r="F132" s="1"/>
      <c r="G132" s="1"/>
      <c r="H132" s="1"/>
    </row>
    <row r="133" spans="1:8" ht="15.75" customHeight="1">
      <c r="A133" s="1"/>
      <c r="B133" s="1"/>
      <c r="C133" s="1"/>
      <c r="D133" s="1"/>
      <c r="E133" s="1"/>
      <c r="F133" s="1"/>
      <c r="G133" s="1"/>
      <c r="H133" s="1"/>
    </row>
    <row r="134" spans="1:8" ht="15.75" customHeight="1">
      <c r="A134" s="1"/>
      <c r="B134" s="1"/>
      <c r="C134" s="1"/>
      <c r="D134" s="1"/>
      <c r="E134" s="1"/>
      <c r="F134" s="1"/>
      <c r="G134" s="1"/>
      <c r="H134" s="1"/>
    </row>
    <row r="135" spans="1:8" ht="15.75" customHeight="1">
      <c r="A135" s="1"/>
      <c r="B135" s="1"/>
      <c r="C135" s="1"/>
      <c r="D135" s="1"/>
      <c r="E135" s="1"/>
      <c r="F135" s="1"/>
      <c r="G135" s="1"/>
      <c r="H135" s="1"/>
    </row>
    <row r="136" spans="1:8" ht="15.75" customHeight="1">
      <c r="A136" s="1"/>
      <c r="B136" s="1"/>
      <c r="C136" s="1"/>
      <c r="D136" s="1"/>
      <c r="E136" s="1"/>
      <c r="F136" s="1"/>
      <c r="G136" s="1"/>
      <c r="H136" s="1"/>
    </row>
    <row r="137" spans="1:8" ht="15.75" customHeight="1">
      <c r="A137" s="1"/>
      <c r="B137" s="1"/>
      <c r="C137" s="1"/>
      <c r="D137" s="1"/>
      <c r="E137" s="1"/>
      <c r="F137" s="1"/>
      <c r="G137" s="1"/>
      <c r="H137" s="1"/>
    </row>
    <row r="138" spans="1:8" ht="15.75" customHeight="1">
      <c r="A138" s="1"/>
      <c r="B138" s="1"/>
      <c r="C138" s="1"/>
      <c r="D138" s="1"/>
      <c r="E138" s="1"/>
      <c r="F138" s="1"/>
      <c r="G138" s="1"/>
      <c r="H138" s="1"/>
    </row>
    <row r="139" spans="1:8" ht="15.75" customHeight="1">
      <c r="A139" s="1"/>
      <c r="B139" s="1"/>
      <c r="C139" s="1"/>
      <c r="D139" s="1"/>
      <c r="E139" s="1"/>
      <c r="F139" s="1"/>
      <c r="G139" s="1"/>
      <c r="H139" s="1"/>
    </row>
    <row r="140" spans="1:8" ht="15.75" customHeight="1">
      <c r="A140" s="1"/>
      <c r="B140" s="1"/>
      <c r="C140" s="1"/>
      <c r="D140" s="1"/>
      <c r="E140" s="1"/>
      <c r="F140" s="1"/>
      <c r="G140" s="1"/>
      <c r="H140" s="1"/>
    </row>
    <row r="141" spans="1:8" ht="15.75" customHeight="1">
      <c r="A141" s="1"/>
      <c r="B141" s="1"/>
      <c r="C141" s="1"/>
      <c r="D141" s="1"/>
      <c r="E141" s="1"/>
      <c r="F141" s="1"/>
      <c r="G141" s="1"/>
      <c r="H141" s="1"/>
    </row>
    <row r="142" spans="1:8" ht="15.75" customHeight="1">
      <c r="A142" s="1"/>
      <c r="B142" s="1"/>
      <c r="C142" s="1"/>
      <c r="D142" s="1"/>
      <c r="E142" s="1"/>
      <c r="F142" s="1"/>
      <c r="G142" s="1"/>
      <c r="H142" s="1"/>
    </row>
    <row r="143" spans="1:8" ht="15.75" customHeight="1">
      <c r="A143" s="1"/>
      <c r="B143" s="1"/>
      <c r="C143" s="1"/>
      <c r="D143" s="1"/>
      <c r="E143" s="1"/>
      <c r="F143" s="1"/>
      <c r="G143" s="1"/>
      <c r="H143" s="1"/>
    </row>
    <row r="144" spans="1:8" ht="15.75" customHeight="1">
      <c r="A144" s="1"/>
      <c r="B144" s="1"/>
      <c r="C144" s="1"/>
      <c r="D144" s="1"/>
      <c r="E144" s="1"/>
      <c r="F144" s="1"/>
      <c r="G144" s="1"/>
      <c r="H144" s="1"/>
    </row>
    <row r="145" spans="1:8" ht="15.75" customHeight="1">
      <c r="A145" s="1"/>
      <c r="B145" s="1"/>
      <c r="C145" s="1"/>
      <c r="D145" s="1"/>
      <c r="E145" s="1"/>
      <c r="F145" s="1"/>
      <c r="G145" s="1"/>
      <c r="H145" s="1"/>
    </row>
    <row r="146" spans="1:8" ht="15.75" customHeight="1">
      <c r="A146" s="1"/>
      <c r="B146" s="1"/>
      <c r="C146" s="1"/>
      <c r="D146" s="1"/>
      <c r="E146" s="1"/>
      <c r="F146" s="1"/>
      <c r="G146" s="1"/>
      <c r="H146" s="1"/>
    </row>
    <row r="147" spans="1:8" ht="15.75" customHeight="1">
      <c r="A147" s="1"/>
      <c r="B147" s="1"/>
      <c r="C147" s="1"/>
      <c r="D147" s="1"/>
      <c r="E147" s="1"/>
      <c r="F147" s="1"/>
      <c r="G147" s="1"/>
      <c r="H147" s="1"/>
    </row>
    <row r="148" spans="1:8" ht="15.75" customHeight="1">
      <c r="A148" s="1"/>
      <c r="B148" s="1"/>
      <c r="C148" s="1"/>
      <c r="D148" s="1"/>
      <c r="E148" s="1"/>
      <c r="F148" s="1"/>
      <c r="G148" s="1"/>
      <c r="H148" s="1"/>
    </row>
    <row r="149" spans="1:8" ht="15.75" customHeight="1">
      <c r="A149" s="1"/>
      <c r="B149" s="1"/>
      <c r="C149" s="1"/>
      <c r="D149" s="1"/>
      <c r="E149" s="1"/>
      <c r="F149" s="1"/>
      <c r="G149" s="1"/>
      <c r="H149" s="1"/>
    </row>
    <row r="150" spans="1:8" ht="15.75" customHeight="1">
      <c r="A150" s="1"/>
      <c r="B150" s="1"/>
      <c r="C150" s="1"/>
      <c r="D150" s="1"/>
      <c r="E150" s="1"/>
      <c r="F150" s="1"/>
      <c r="G150" s="1"/>
      <c r="H150" s="1"/>
    </row>
    <row r="151" spans="1:8" ht="15.75" customHeight="1">
      <c r="A151" s="1"/>
      <c r="B151" s="1"/>
      <c r="C151" s="1"/>
      <c r="D151" s="1"/>
      <c r="E151" s="1"/>
      <c r="F151" s="1"/>
      <c r="G151" s="1"/>
      <c r="H151" s="1"/>
    </row>
    <row r="152" spans="1:8" ht="15.75" customHeight="1">
      <c r="A152" s="1"/>
      <c r="B152" s="1"/>
      <c r="C152" s="1"/>
      <c r="D152" s="1"/>
      <c r="E152" s="1"/>
      <c r="F152" s="1"/>
      <c r="G152" s="1"/>
      <c r="H152" s="1"/>
    </row>
    <row r="153" spans="1:8" ht="15.75" customHeight="1">
      <c r="A153" s="1"/>
      <c r="B153" s="1"/>
      <c r="C153" s="1"/>
      <c r="D153" s="1"/>
      <c r="E153" s="1"/>
      <c r="F153" s="1"/>
      <c r="G153" s="1"/>
      <c r="H153" s="1"/>
    </row>
    <row r="154" spans="1:8" ht="15.75" customHeight="1">
      <c r="A154" s="1"/>
      <c r="B154" s="1"/>
      <c r="C154" s="1"/>
      <c r="D154" s="1"/>
      <c r="E154" s="1"/>
      <c r="F154" s="1"/>
      <c r="G154" s="1"/>
      <c r="H154" s="1"/>
    </row>
    <row r="155" spans="1:8" ht="15.75" customHeight="1">
      <c r="A155" s="1"/>
      <c r="B155" s="1"/>
      <c r="C155" s="1"/>
      <c r="D155" s="1"/>
      <c r="E155" s="1"/>
      <c r="F155" s="1"/>
      <c r="G155" s="1"/>
      <c r="H155" s="1"/>
    </row>
    <row r="156" spans="1:8" ht="15.75" customHeight="1">
      <c r="A156" s="1"/>
      <c r="B156" s="1"/>
      <c r="C156" s="1"/>
      <c r="D156" s="1"/>
      <c r="E156" s="1"/>
      <c r="F156" s="1"/>
      <c r="G156" s="1"/>
      <c r="H156" s="1"/>
    </row>
    <row r="157" spans="1:8" ht="15.75" customHeight="1">
      <c r="A157" s="1"/>
      <c r="B157" s="1"/>
      <c r="C157" s="1"/>
      <c r="D157" s="1"/>
      <c r="E157" s="1"/>
      <c r="F157" s="1"/>
      <c r="G157" s="1"/>
      <c r="H157" s="1"/>
    </row>
    <row r="158" spans="1:8" ht="15.75" customHeight="1">
      <c r="A158" s="1"/>
      <c r="B158" s="1"/>
      <c r="C158" s="1"/>
      <c r="D158" s="1"/>
      <c r="E158" s="1"/>
      <c r="F158" s="1"/>
      <c r="G158" s="1"/>
      <c r="H158" s="1"/>
    </row>
    <row r="159" spans="1:8" ht="15.75" customHeight="1">
      <c r="A159" s="1"/>
      <c r="B159" s="1"/>
      <c r="C159" s="1"/>
      <c r="D159" s="1"/>
      <c r="E159" s="1"/>
      <c r="F159" s="1"/>
      <c r="G159" s="1"/>
      <c r="H159" s="1"/>
    </row>
    <row r="160" spans="1:8" ht="15.75" customHeight="1">
      <c r="A160" s="1"/>
      <c r="B160" s="1"/>
      <c r="C160" s="1"/>
      <c r="D160" s="1"/>
      <c r="E160" s="1"/>
      <c r="F160" s="1"/>
      <c r="G160" s="1"/>
      <c r="H160" s="1"/>
    </row>
    <row r="161" spans="1:8" ht="15.75" customHeight="1">
      <c r="A161" s="1"/>
      <c r="B161" s="1"/>
      <c r="C161" s="1"/>
      <c r="D161" s="1"/>
      <c r="E161" s="1"/>
      <c r="F161" s="1"/>
      <c r="G161" s="1"/>
      <c r="H161" s="1"/>
    </row>
    <row r="162" spans="1:8" ht="15.75" customHeight="1">
      <c r="A162" s="1"/>
      <c r="B162" s="1"/>
      <c r="C162" s="1"/>
      <c r="D162" s="1"/>
      <c r="E162" s="1"/>
      <c r="F162" s="1"/>
      <c r="G162" s="1"/>
      <c r="H162" s="1"/>
    </row>
    <row r="163" spans="1:8" ht="15.75" customHeight="1">
      <c r="A163" s="1"/>
      <c r="B163" s="1"/>
      <c r="C163" s="1"/>
      <c r="D163" s="1"/>
      <c r="E163" s="1"/>
      <c r="F163" s="1"/>
      <c r="G163" s="1"/>
      <c r="H163" s="1"/>
    </row>
    <row r="164" spans="1:8" ht="15.75" customHeight="1">
      <c r="A164" s="1"/>
      <c r="B164" s="1"/>
      <c r="C164" s="1"/>
      <c r="D164" s="1"/>
      <c r="E164" s="1"/>
      <c r="F164" s="1"/>
      <c r="G164" s="1"/>
      <c r="H164" s="1"/>
    </row>
    <row r="165" spans="1:8" ht="15.75" customHeight="1">
      <c r="A165" s="1"/>
      <c r="B165" s="1"/>
      <c r="C165" s="1"/>
      <c r="D165" s="1"/>
      <c r="E165" s="1"/>
      <c r="F165" s="1"/>
      <c r="G165" s="1"/>
      <c r="H165" s="1"/>
    </row>
    <row r="166" spans="1:8" ht="15.75" customHeight="1">
      <c r="A166" s="1"/>
      <c r="B166" s="1"/>
      <c r="C166" s="1"/>
      <c r="D166" s="1"/>
      <c r="E166" s="1"/>
      <c r="F166" s="1"/>
      <c r="G166" s="1"/>
      <c r="H166" s="1"/>
    </row>
    <row r="167" spans="1:8" ht="15.75" customHeight="1">
      <c r="A167" s="1"/>
      <c r="B167" s="1"/>
      <c r="C167" s="1"/>
      <c r="D167" s="1"/>
      <c r="E167" s="1"/>
      <c r="F167" s="1"/>
      <c r="G167" s="1"/>
      <c r="H167" s="1"/>
    </row>
    <row r="168" spans="1:8" ht="15.75" customHeight="1">
      <c r="A168" s="1"/>
      <c r="B168" s="1"/>
      <c r="C168" s="1"/>
      <c r="D168" s="1"/>
      <c r="E168" s="1"/>
      <c r="F168" s="1"/>
      <c r="G168" s="1"/>
      <c r="H168" s="1"/>
    </row>
    <row r="169" spans="1:8" ht="15.75" customHeight="1">
      <c r="A169" s="1"/>
      <c r="B169" s="1"/>
      <c r="C169" s="1"/>
      <c r="D169" s="1"/>
      <c r="E169" s="1"/>
      <c r="F169" s="1"/>
      <c r="G169" s="1"/>
      <c r="H169" s="1"/>
    </row>
    <row r="170" spans="1:8" ht="15.75" customHeight="1">
      <c r="A170" s="1"/>
      <c r="B170" s="1"/>
      <c r="C170" s="1"/>
      <c r="D170" s="1"/>
      <c r="E170" s="1"/>
      <c r="F170" s="1"/>
      <c r="G170" s="1"/>
      <c r="H170" s="1"/>
    </row>
    <row r="171" spans="1:8" ht="15.75" customHeight="1">
      <c r="A171" s="1"/>
      <c r="B171" s="1"/>
      <c r="C171" s="1"/>
      <c r="D171" s="1"/>
      <c r="E171" s="1"/>
      <c r="F171" s="1"/>
      <c r="G171" s="1"/>
      <c r="H171" s="1"/>
    </row>
    <row r="172" spans="1:8" ht="15.75" customHeight="1">
      <c r="A172" s="1"/>
      <c r="B172" s="1"/>
      <c r="C172" s="1"/>
      <c r="D172" s="1"/>
      <c r="E172" s="1"/>
      <c r="F172" s="1"/>
      <c r="G172" s="1"/>
      <c r="H172" s="1"/>
    </row>
    <row r="173" spans="1:8" ht="15.75" customHeight="1">
      <c r="A173" s="1"/>
      <c r="B173" s="1"/>
      <c r="C173" s="1"/>
      <c r="D173" s="1"/>
      <c r="E173" s="1"/>
      <c r="F173" s="1"/>
      <c r="G173" s="1"/>
      <c r="H173" s="1"/>
    </row>
    <row r="174" spans="1:8" ht="15.75" customHeight="1">
      <c r="A174" s="1"/>
      <c r="B174" s="1"/>
      <c r="C174" s="1"/>
      <c r="D174" s="1"/>
      <c r="E174" s="1"/>
      <c r="F174" s="1"/>
      <c r="G174" s="1"/>
      <c r="H174" s="1"/>
    </row>
    <row r="175" spans="1:8" ht="15.75" customHeight="1">
      <c r="A175" s="1"/>
      <c r="B175" s="1"/>
      <c r="C175" s="1"/>
      <c r="D175" s="1"/>
      <c r="E175" s="1"/>
      <c r="F175" s="1"/>
      <c r="G175" s="1"/>
      <c r="H175" s="1"/>
    </row>
    <row r="176" spans="1:8" ht="15.75" customHeight="1">
      <c r="A176" s="1"/>
      <c r="B176" s="1"/>
      <c r="C176" s="1"/>
      <c r="D176" s="1"/>
      <c r="E176" s="1"/>
      <c r="F176" s="1"/>
      <c r="G176" s="1"/>
      <c r="H176" s="1"/>
    </row>
    <row r="177" spans="1:8" ht="15.75" customHeight="1">
      <c r="A177" s="1"/>
      <c r="B177" s="1"/>
      <c r="C177" s="1"/>
      <c r="D177" s="1"/>
      <c r="E177" s="1"/>
      <c r="F177" s="1"/>
      <c r="G177" s="1"/>
      <c r="H177" s="1"/>
    </row>
    <row r="178" spans="1:8" ht="15.75" customHeight="1">
      <c r="A178" s="1"/>
      <c r="B178" s="1"/>
      <c r="C178" s="1"/>
      <c r="D178" s="1"/>
      <c r="E178" s="1"/>
      <c r="F178" s="1"/>
      <c r="G178" s="1"/>
      <c r="H178" s="1"/>
    </row>
    <row r="179" spans="1:8" ht="15.75" customHeight="1">
      <c r="A179" s="1"/>
      <c r="B179" s="1"/>
      <c r="C179" s="1"/>
      <c r="D179" s="1"/>
      <c r="E179" s="1"/>
      <c r="F179" s="1"/>
      <c r="G179" s="1"/>
      <c r="H179" s="1"/>
    </row>
    <row r="180" spans="1:8" ht="15.75" customHeight="1">
      <c r="A180" s="1"/>
      <c r="B180" s="1"/>
      <c r="C180" s="1"/>
      <c r="D180" s="1"/>
      <c r="E180" s="1"/>
      <c r="F180" s="1"/>
      <c r="G180" s="1"/>
      <c r="H180" s="1"/>
    </row>
    <row r="181" spans="1:8" ht="15.75" customHeight="1">
      <c r="A181" s="1"/>
      <c r="B181" s="1"/>
      <c r="C181" s="1"/>
      <c r="D181" s="1"/>
      <c r="E181" s="1"/>
      <c r="F181" s="1"/>
      <c r="G181" s="1"/>
      <c r="H181" s="1"/>
    </row>
    <row r="182" spans="1:8" ht="15.75" customHeight="1">
      <c r="A182" s="1"/>
      <c r="B182" s="1"/>
      <c r="C182" s="1"/>
      <c r="D182" s="1"/>
      <c r="E182" s="1"/>
      <c r="F182" s="1"/>
      <c r="G182" s="1"/>
      <c r="H182" s="1"/>
    </row>
    <row r="183" spans="1:8" ht="15.75" customHeight="1">
      <c r="A183" s="1"/>
      <c r="B183" s="1"/>
      <c r="C183" s="1"/>
      <c r="D183" s="1"/>
      <c r="E183" s="1"/>
      <c r="F183" s="1"/>
      <c r="G183" s="1"/>
      <c r="H183" s="1"/>
    </row>
    <row r="184" spans="1:8" ht="15.75" customHeight="1">
      <c r="A184" s="1"/>
      <c r="B184" s="1"/>
      <c r="C184" s="1"/>
      <c r="D184" s="1"/>
      <c r="E184" s="1"/>
      <c r="F184" s="1"/>
      <c r="G184" s="1"/>
      <c r="H184" s="1"/>
    </row>
    <row r="185" spans="1:8" ht="15.75" customHeight="1">
      <c r="A185" s="1"/>
      <c r="B185" s="1"/>
      <c r="C185" s="1"/>
      <c r="D185" s="1"/>
      <c r="E185" s="1"/>
      <c r="F185" s="1"/>
      <c r="G185" s="1"/>
      <c r="H185" s="1"/>
    </row>
    <row r="186" spans="1:8" ht="15.75" customHeight="1">
      <c r="A186" s="1"/>
      <c r="B186" s="1"/>
      <c r="C186" s="1"/>
      <c r="D186" s="1"/>
      <c r="E186" s="1"/>
      <c r="F186" s="1"/>
      <c r="G186" s="1"/>
      <c r="H186" s="1"/>
    </row>
    <row r="187" spans="1:8" ht="15.75" customHeight="1">
      <c r="A187" s="1"/>
      <c r="B187" s="1"/>
      <c r="C187" s="1"/>
      <c r="D187" s="1"/>
      <c r="E187" s="1"/>
      <c r="F187" s="1"/>
      <c r="G187" s="1"/>
      <c r="H187" s="1"/>
    </row>
    <row r="188" spans="1:8" ht="15.75" customHeight="1">
      <c r="A188" s="1"/>
      <c r="B188" s="1"/>
      <c r="C188" s="1"/>
      <c r="D188" s="1"/>
      <c r="E188" s="1"/>
      <c r="F188" s="1"/>
      <c r="G188" s="1"/>
      <c r="H188" s="1"/>
    </row>
    <row r="189" spans="1:8" ht="15.75" customHeight="1">
      <c r="A189" s="1"/>
      <c r="B189" s="1"/>
      <c r="C189" s="1"/>
      <c r="D189" s="1"/>
      <c r="E189" s="1"/>
      <c r="F189" s="1"/>
      <c r="G189" s="1"/>
      <c r="H189" s="1"/>
    </row>
    <row r="190" spans="1:8" ht="15.75" customHeight="1">
      <c r="A190" s="1"/>
      <c r="B190" s="1"/>
      <c r="C190" s="1"/>
      <c r="D190" s="1"/>
      <c r="E190" s="1"/>
      <c r="F190" s="1"/>
      <c r="G190" s="1"/>
      <c r="H190" s="1"/>
    </row>
    <row r="191" spans="1:8" ht="15.75" customHeight="1">
      <c r="A191" s="1"/>
      <c r="B191" s="1"/>
      <c r="C191" s="1"/>
      <c r="D191" s="1"/>
      <c r="E191" s="1"/>
      <c r="F191" s="1"/>
      <c r="G191" s="1"/>
      <c r="H191" s="1"/>
    </row>
    <row r="192" spans="1:8" ht="15.75" customHeight="1">
      <c r="A192" s="1"/>
      <c r="B192" s="1"/>
      <c r="C192" s="1"/>
      <c r="D192" s="1"/>
      <c r="E192" s="1"/>
      <c r="F192" s="1"/>
      <c r="G192" s="1"/>
      <c r="H192" s="1"/>
    </row>
    <row r="193" spans="1:8" ht="15.75" customHeight="1">
      <c r="A193" s="1"/>
      <c r="B193" s="1"/>
      <c r="C193" s="1"/>
      <c r="D193" s="1"/>
      <c r="E193" s="1"/>
      <c r="F193" s="1"/>
      <c r="G193" s="1"/>
      <c r="H193" s="1"/>
    </row>
    <row r="194" spans="1:8" ht="15.75" customHeight="1">
      <c r="A194" s="1"/>
      <c r="B194" s="1"/>
      <c r="C194" s="1"/>
      <c r="D194" s="1"/>
      <c r="E194" s="1"/>
      <c r="F194" s="1"/>
      <c r="G194" s="1"/>
      <c r="H194" s="1"/>
    </row>
    <row r="195" spans="1:8" ht="15.75" customHeight="1">
      <c r="A195" s="1"/>
      <c r="B195" s="1"/>
      <c r="C195" s="1"/>
      <c r="D195" s="1"/>
      <c r="E195" s="1"/>
      <c r="F195" s="1"/>
      <c r="G195" s="1"/>
      <c r="H195" s="1"/>
    </row>
    <row r="196" spans="1:8" ht="15.75" customHeight="1">
      <c r="A196" s="1"/>
      <c r="B196" s="1"/>
      <c r="C196" s="1"/>
      <c r="D196" s="1"/>
      <c r="E196" s="1"/>
      <c r="F196" s="1"/>
      <c r="G196" s="1"/>
      <c r="H196" s="1"/>
    </row>
    <row r="197" spans="1:8" ht="15.75" customHeight="1">
      <c r="A197" s="1"/>
      <c r="B197" s="1"/>
      <c r="C197" s="1"/>
      <c r="D197" s="1"/>
      <c r="E197" s="1"/>
      <c r="F197" s="1"/>
      <c r="G197" s="1"/>
      <c r="H197" s="1"/>
    </row>
    <row r="198" spans="1:8" ht="15.75" customHeight="1">
      <c r="A198" s="1"/>
      <c r="B198" s="1"/>
      <c r="C198" s="1"/>
      <c r="D198" s="1"/>
      <c r="E198" s="1"/>
      <c r="F198" s="1"/>
      <c r="G198" s="1"/>
      <c r="H198" s="1"/>
    </row>
    <row r="199" spans="1:8" ht="15.75" customHeight="1">
      <c r="A199" s="1"/>
      <c r="B199" s="1"/>
      <c r="C199" s="1"/>
      <c r="D199" s="1"/>
      <c r="E199" s="1"/>
      <c r="F199" s="1"/>
      <c r="G199" s="1"/>
      <c r="H199" s="1"/>
    </row>
    <row r="200" spans="1:8" ht="15.75" customHeight="1">
      <c r="A200" s="1"/>
      <c r="B200" s="1"/>
      <c r="C200" s="1"/>
      <c r="D200" s="1"/>
      <c r="E200" s="1"/>
      <c r="F200" s="1"/>
      <c r="G200" s="1"/>
      <c r="H200" s="1"/>
    </row>
    <row r="201" spans="1:8" ht="15.75" customHeight="1">
      <c r="A201" s="1"/>
      <c r="B201" s="1"/>
      <c r="C201" s="1"/>
      <c r="D201" s="1"/>
      <c r="E201" s="1"/>
      <c r="F201" s="1"/>
      <c r="G201" s="1"/>
      <c r="H201" s="1"/>
    </row>
    <row r="202" spans="1:8" ht="15.75" customHeight="1">
      <c r="A202" s="1"/>
      <c r="B202" s="1"/>
      <c r="C202" s="1"/>
      <c r="D202" s="1"/>
      <c r="E202" s="1"/>
      <c r="F202" s="1"/>
      <c r="G202" s="1"/>
      <c r="H202" s="1"/>
    </row>
    <row r="203" spans="1:8" ht="15.75" customHeight="1">
      <c r="A203" s="1"/>
      <c r="B203" s="1"/>
      <c r="C203" s="1"/>
      <c r="D203" s="1"/>
      <c r="E203" s="1"/>
      <c r="F203" s="1"/>
      <c r="G203" s="1"/>
      <c r="H203" s="1"/>
    </row>
    <row r="204" spans="1:8" ht="15.75" customHeight="1">
      <c r="A204" s="1"/>
      <c r="B204" s="1"/>
      <c r="C204" s="1"/>
      <c r="D204" s="1"/>
      <c r="E204" s="1"/>
      <c r="F204" s="1"/>
      <c r="G204" s="1"/>
      <c r="H204" s="1"/>
    </row>
    <row r="205" spans="1:8" ht="15.75" customHeight="1">
      <c r="A205" s="1"/>
      <c r="B205" s="1"/>
      <c r="C205" s="1"/>
      <c r="D205" s="1"/>
      <c r="E205" s="1"/>
      <c r="F205" s="1"/>
      <c r="G205" s="1"/>
      <c r="H205" s="1"/>
    </row>
    <row r="206" spans="1:8" ht="15.75" customHeight="1">
      <c r="A206" s="1"/>
      <c r="B206" s="1"/>
      <c r="C206" s="1"/>
      <c r="D206" s="1"/>
      <c r="E206" s="1"/>
      <c r="F206" s="1"/>
      <c r="G206" s="1"/>
      <c r="H206" s="1"/>
    </row>
    <row r="207" spans="1:8" ht="15.75" customHeight="1">
      <c r="A207" s="1"/>
      <c r="B207" s="1"/>
      <c r="C207" s="1"/>
      <c r="D207" s="1"/>
      <c r="E207" s="1"/>
      <c r="F207" s="1"/>
      <c r="G207" s="1"/>
      <c r="H207" s="1"/>
    </row>
    <row r="208" spans="1:8" ht="15.75" customHeight="1">
      <c r="A208" s="1"/>
      <c r="B208" s="1"/>
      <c r="C208" s="1"/>
      <c r="D208" s="1"/>
      <c r="E208" s="1"/>
      <c r="F208" s="1"/>
      <c r="G208" s="1"/>
      <c r="H208" s="1"/>
    </row>
    <row r="209" spans="1:8" ht="15.75" customHeight="1">
      <c r="A209" s="1"/>
      <c r="B209" s="1"/>
      <c r="C209" s="1"/>
      <c r="D209" s="1"/>
      <c r="E209" s="1"/>
      <c r="F209" s="1"/>
      <c r="G209" s="1"/>
      <c r="H209" s="1"/>
    </row>
    <row r="210" spans="1:8" ht="15.75" customHeight="1">
      <c r="A210" s="1"/>
      <c r="B210" s="1"/>
      <c r="C210" s="1"/>
      <c r="D210" s="1"/>
      <c r="E210" s="1"/>
      <c r="F210" s="1"/>
      <c r="G210" s="1"/>
      <c r="H210" s="1"/>
    </row>
    <row r="211" spans="1:8" ht="15.75" customHeight="1">
      <c r="A211" s="1"/>
      <c r="B211" s="1"/>
      <c r="C211" s="1"/>
      <c r="D211" s="1"/>
      <c r="E211" s="1"/>
      <c r="F211" s="1"/>
      <c r="G211" s="1"/>
      <c r="H211" s="1"/>
    </row>
    <row r="212" spans="1:8" ht="15.75" customHeight="1">
      <c r="A212" s="1"/>
      <c r="B212" s="1"/>
      <c r="C212" s="1"/>
      <c r="D212" s="1"/>
      <c r="E212" s="1"/>
      <c r="F212" s="1"/>
      <c r="G212" s="1"/>
      <c r="H212" s="1"/>
    </row>
    <row r="213" spans="1:8" ht="15.75" customHeight="1">
      <c r="A213" s="1"/>
      <c r="B213" s="1"/>
      <c r="C213" s="1"/>
      <c r="D213" s="1"/>
      <c r="E213" s="1"/>
      <c r="F213" s="1"/>
      <c r="G213" s="1"/>
      <c r="H213" s="1"/>
    </row>
    <row r="214" spans="1:8" ht="15.75" customHeight="1">
      <c r="A214" s="1"/>
      <c r="B214" s="1"/>
      <c r="C214" s="1"/>
      <c r="D214" s="1"/>
      <c r="E214" s="1"/>
      <c r="F214" s="1"/>
      <c r="G214" s="1"/>
      <c r="H214" s="1"/>
    </row>
    <row r="215" spans="1:8" ht="15.75" customHeight="1">
      <c r="A215" s="1"/>
      <c r="B215" s="1"/>
      <c r="C215" s="1"/>
      <c r="D215" s="1"/>
      <c r="E215" s="1"/>
      <c r="F215" s="1"/>
      <c r="G215" s="1"/>
      <c r="H215" s="1"/>
    </row>
    <row r="216" spans="1:8" ht="15.75" customHeight="1">
      <c r="A216" s="1"/>
      <c r="B216" s="1"/>
      <c r="C216" s="1"/>
      <c r="D216" s="1"/>
      <c r="E216" s="1"/>
      <c r="F216" s="1"/>
      <c r="G216" s="1"/>
      <c r="H216" s="1"/>
    </row>
    <row r="217" spans="1:8" ht="15.75" customHeight="1">
      <c r="A217" s="1"/>
      <c r="B217" s="1"/>
      <c r="C217" s="1"/>
      <c r="D217" s="1"/>
      <c r="E217" s="1"/>
      <c r="F217" s="1"/>
      <c r="G217" s="1"/>
      <c r="H217" s="1"/>
    </row>
    <row r="218" spans="1:8" ht="15.75" customHeight="1">
      <c r="A218" s="1"/>
      <c r="B218" s="1"/>
      <c r="C218" s="1"/>
      <c r="D218" s="1"/>
      <c r="E218" s="1"/>
      <c r="F218" s="1"/>
      <c r="G218" s="1"/>
      <c r="H218" s="1"/>
    </row>
    <row r="219" spans="1:8" ht="15.75" customHeight="1">
      <c r="A219" s="1"/>
      <c r="B219" s="1"/>
      <c r="C219" s="1"/>
      <c r="D219" s="1"/>
      <c r="E219" s="1"/>
      <c r="F219" s="1"/>
      <c r="G219" s="1"/>
      <c r="H219" s="1"/>
    </row>
    <row r="220" spans="1:8" ht="15.75" customHeight="1">
      <c r="A220" s="1"/>
      <c r="B220" s="1"/>
      <c r="C220" s="1"/>
      <c r="D220" s="1"/>
      <c r="E220" s="1"/>
      <c r="F220" s="1"/>
      <c r="G220" s="1"/>
      <c r="H220" s="1"/>
    </row>
    <row r="221" spans="1:8" ht="15.75" customHeight="1">
      <c r="A221" s="1"/>
      <c r="B221" s="1"/>
      <c r="C221" s="1"/>
      <c r="D221" s="1"/>
      <c r="E221" s="1"/>
      <c r="F221" s="1"/>
      <c r="G221" s="1"/>
      <c r="H221" s="1"/>
    </row>
    <row r="222" spans="1:8" ht="15.75" customHeight="1">
      <c r="A222" s="1"/>
      <c r="B222" s="1"/>
      <c r="C222" s="1"/>
      <c r="D222" s="1"/>
      <c r="E222" s="1"/>
      <c r="F222" s="1"/>
      <c r="G222" s="1"/>
      <c r="H222" s="1"/>
    </row>
    <row r="223" spans="1:8" ht="15.75" customHeight="1">
      <c r="A223" s="1"/>
      <c r="B223" s="1"/>
      <c r="C223" s="1"/>
      <c r="D223" s="1"/>
      <c r="E223" s="1"/>
      <c r="F223" s="1"/>
      <c r="G223" s="1"/>
      <c r="H223" s="1"/>
    </row>
    <row r="224" spans="1:8" ht="15.75" customHeight="1">
      <c r="A224" s="1"/>
      <c r="B224" s="1"/>
      <c r="C224" s="1"/>
      <c r="D224" s="1"/>
      <c r="E224" s="1"/>
      <c r="F224" s="1"/>
      <c r="G224" s="1"/>
      <c r="H224" s="1"/>
    </row>
    <row r="225" spans="1:8" ht="15.75" customHeight="1">
      <c r="A225" s="1"/>
      <c r="B225" s="1"/>
      <c r="C225" s="1"/>
      <c r="D225" s="1"/>
      <c r="E225" s="1"/>
      <c r="F225" s="1"/>
      <c r="G225" s="1"/>
      <c r="H225" s="1"/>
    </row>
    <row r="226" spans="1:8" ht="15.75" customHeight="1">
      <c r="A226" s="1"/>
      <c r="B226" s="1"/>
      <c r="C226" s="1"/>
      <c r="D226" s="1"/>
      <c r="E226" s="1"/>
      <c r="F226" s="1"/>
      <c r="G226" s="1"/>
      <c r="H226" s="1"/>
    </row>
    <row r="227" spans="1:8" ht="15.75" customHeight="1">
      <c r="A227" s="1"/>
      <c r="B227" s="1"/>
      <c r="C227" s="1"/>
      <c r="D227" s="1"/>
      <c r="E227" s="1"/>
      <c r="F227" s="1"/>
      <c r="G227" s="1"/>
      <c r="H227" s="1"/>
    </row>
    <row r="228" spans="1:8" ht="15.75" customHeight="1">
      <c r="A228" s="1"/>
      <c r="B228" s="1"/>
      <c r="C228" s="1"/>
      <c r="D228" s="1"/>
      <c r="E228" s="1"/>
      <c r="F228" s="1"/>
      <c r="G228" s="1"/>
      <c r="H228" s="1"/>
    </row>
    <row r="229" spans="1:8" ht="15.75" customHeight="1">
      <c r="A229" s="1"/>
      <c r="B229" s="1"/>
      <c r="C229" s="1"/>
      <c r="D229" s="1"/>
      <c r="E229" s="1"/>
      <c r="F229" s="1"/>
      <c r="G229" s="1"/>
      <c r="H229" s="1"/>
    </row>
    <row r="230" spans="1:8" ht="15.75" customHeight="1">
      <c r="A230" s="1"/>
      <c r="B230" s="1"/>
      <c r="C230" s="1"/>
      <c r="D230" s="1"/>
      <c r="E230" s="1"/>
      <c r="F230" s="1"/>
      <c r="G230" s="1"/>
      <c r="H230" s="1"/>
    </row>
    <row r="231" spans="1:8" ht="15.75" customHeight="1">
      <c r="A231" s="1"/>
      <c r="B231" s="1"/>
      <c r="C231" s="1"/>
      <c r="D231" s="1"/>
      <c r="E231" s="1"/>
      <c r="F231" s="1"/>
      <c r="G231" s="1"/>
      <c r="H231" s="1"/>
    </row>
    <row r="232" spans="1:8" ht="15.75" customHeight="1">
      <c r="A232" s="1"/>
      <c r="B232" s="1"/>
      <c r="C232" s="1"/>
      <c r="D232" s="1"/>
      <c r="E232" s="1"/>
      <c r="F232" s="1"/>
      <c r="G232" s="1"/>
      <c r="H232" s="1"/>
    </row>
    <row r="233" spans="1:8" ht="15.75" customHeight="1">
      <c r="A233" s="1"/>
      <c r="B233" s="1"/>
      <c r="C233" s="1"/>
      <c r="D233" s="1"/>
      <c r="E233" s="1"/>
      <c r="F233" s="1"/>
      <c r="G233" s="1"/>
      <c r="H233" s="1"/>
    </row>
    <row r="234" spans="1:8" ht="15.75" customHeight="1">
      <c r="A234" s="1"/>
      <c r="B234" s="1"/>
      <c r="C234" s="1"/>
      <c r="D234" s="1"/>
      <c r="E234" s="1"/>
      <c r="F234" s="1"/>
      <c r="G234" s="1"/>
      <c r="H234" s="1"/>
    </row>
    <row r="235" spans="1:8" ht="15.75" customHeight="1">
      <c r="A235" s="1"/>
      <c r="B235" s="1"/>
      <c r="C235" s="1"/>
      <c r="D235" s="1"/>
      <c r="E235" s="1"/>
      <c r="F235" s="1"/>
      <c r="G235" s="1"/>
      <c r="H235" s="1"/>
    </row>
    <row r="236" spans="1:8" ht="15.75" customHeight="1">
      <c r="A236" s="1"/>
      <c r="B236" s="1"/>
      <c r="C236" s="1"/>
      <c r="D236" s="1"/>
      <c r="E236" s="1"/>
      <c r="F236" s="1"/>
      <c r="G236" s="1"/>
      <c r="H236" s="1"/>
    </row>
    <row r="237" spans="1:8" ht="15.75" customHeight="1">
      <c r="A237" s="1"/>
      <c r="B237" s="1"/>
      <c r="C237" s="1"/>
      <c r="D237" s="1"/>
      <c r="E237" s="1"/>
      <c r="F237" s="1"/>
      <c r="G237" s="1"/>
      <c r="H237" s="1"/>
    </row>
  </sheetData>
  <pageMargins left="0.7" right="0.7" top="0.75" bottom="0.75" header="0" footer="0"/>
  <pageSetup paperSize="9" scale="9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"/>
  <sheetViews>
    <sheetView topLeftCell="A31" workbookViewId="0">
      <selection activeCell="J36" sqref="J36"/>
    </sheetView>
  </sheetViews>
  <sheetFormatPr defaultColWidth="14.453125" defaultRowHeight="15" customHeight="1"/>
  <cols>
    <col min="1" max="1" width="5.453125" customWidth="1"/>
    <col min="2" max="2" width="10.26953125" customWidth="1"/>
    <col min="3" max="4" width="14.81640625" customWidth="1"/>
    <col min="5" max="5" width="22.26953125" customWidth="1"/>
    <col min="6" max="6" width="15.08984375" customWidth="1"/>
    <col min="7" max="7" width="13.26953125" customWidth="1"/>
    <col min="8" max="8" width="8.7265625" customWidth="1"/>
    <col min="9" max="9" width="11.1796875" customWidth="1"/>
    <col min="10" max="10" width="12.36328125" customWidth="1"/>
    <col min="11" max="11" width="8.7265625" customWidth="1"/>
  </cols>
  <sheetData>
    <row r="1" spans="1:11" s="8" customFormat="1" ht="29">
      <c r="A1" s="6" t="s">
        <v>62</v>
      </c>
      <c r="B1" s="6" t="s">
        <v>1</v>
      </c>
      <c r="C1" s="6" t="s">
        <v>63</v>
      </c>
      <c r="D1" s="6" t="s">
        <v>4</v>
      </c>
      <c r="E1" s="6" t="s">
        <v>64</v>
      </c>
      <c r="F1" s="6" t="s">
        <v>65</v>
      </c>
      <c r="G1" s="6" t="s">
        <v>66</v>
      </c>
      <c r="H1" s="6" t="s">
        <v>67</v>
      </c>
      <c r="I1" s="6" t="s">
        <v>81</v>
      </c>
      <c r="J1" s="6" t="s">
        <v>82</v>
      </c>
      <c r="K1" s="7"/>
    </row>
    <row r="2" spans="1:11" ht="14.5">
      <c r="A2" s="4">
        <v>1</v>
      </c>
      <c r="B2" s="4" t="s">
        <v>14</v>
      </c>
      <c r="C2" s="4" t="s">
        <v>15</v>
      </c>
      <c r="D2" s="4" t="s">
        <v>10</v>
      </c>
      <c r="E2" s="4">
        <v>39</v>
      </c>
      <c r="F2" s="4">
        <v>39</v>
      </c>
      <c r="G2" s="4">
        <v>0</v>
      </c>
      <c r="H2" s="4">
        <v>26</v>
      </c>
      <c r="I2" s="5">
        <f>F2/E2*100</f>
        <v>100</v>
      </c>
      <c r="J2" s="5">
        <f>H2/E2*100</f>
        <v>66.666666666666657</v>
      </c>
    </row>
    <row r="3" spans="1:11" ht="14.5">
      <c r="A3" s="4">
        <v>2</v>
      </c>
      <c r="B3" s="4" t="s">
        <v>14</v>
      </c>
      <c r="C3" s="4" t="s">
        <v>16</v>
      </c>
      <c r="D3" s="4" t="s">
        <v>10</v>
      </c>
      <c r="E3" s="4">
        <v>37</v>
      </c>
      <c r="F3" s="4">
        <v>37</v>
      </c>
      <c r="G3" s="4">
        <v>0</v>
      </c>
      <c r="H3" s="4">
        <v>34</v>
      </c>
      <c r="I3" s="5">
        <f t="shared" ref="I3:I34" si="0">F3/E3*100</f>
        <v>100</v>
      </c>
      <c r="J3" s="5">
        <f t="shared" ref="J3:J34" si="1">H3/E3*100</f>
        <v>91.891891891891902</v>
      </c>
    </row>
    <row r="4" spans="1:11" ht="14.5">
      <c r="A4" s="4">
        <v>3</v>
      </c>
      <c r="B4" s="4" t="s">
        <v>14</v>
      </c>
      <c r="C4" s="4" t="s">
        <v>17</v>
      </c>
      <c r="D4" s="4" t="s">
        <v>10</v>
      </c>
      <c r="E4" s="4">
        <v>61</v>
      </c>
      <c r="F4" s="4">
        <v>61</v>
      </c>
      <c r="G4" s="4">
        <v>0</v>
      </c>
      <c r="H4" s="4">
        <v>57</v>
      </c>
      <c r="I4" s="5">
        <f t="shared" si="0"/>
        <v>100</v>
      </c>
      <c r="J4" s="5">
        <f t="shared" si="1"/>
        <v>93.442622950819683</v>
      </c>
    </row>
    <row r="5" spans="1:11" ht="14.5">
      <c r="A5" s="4">
        <v>4</v>
      </c>
      <c r="B5" s="4" t="s">
        <v>14</v>
      </c>
      <c r="C5" s="4" t="s">
        <v>18</v>
      </c>
      <c r="D5" s="4" t="s">
        <v>10</v>
      </c>
      <c r="E5" s="4">
        <v>44</v>
      </c>
      <c r="F5" s="4">
        <v>44</v>
      </c>
      <c r="G5" s="4">
        <v>0</v>
      </c>
      <c r="H5" s="4">
        <v>38</v>
      </c>
      <c r="I5" s="5">
        <f t="shared" si="0"/>
        <v>100</v>
      </c>
      <c r="J5" s="5">
        <f t="shared" si="1"/>
        <v>86.36363636363636</v>
      </c>
    </row>
    <row r="6" spans="1:11" ht="14.5">
      <c r="A6" s="4">
        <v>5</v>
      </c>
      <c r="B6" s="4" t="s">
        <v>14</v>
      </c>
      <c r="C6" s="4" t="s">
        <v>28</v>
      </c>
      <c r="D6" s="4" t="s">
        <v>10</v>
      </c>
      <c r="E6" s="4">
        <v>40</v>
      </c>
      <c r="F6" s="4">
        <v>40</v>
      </c>
      <c r="G6" s="4">
        <v>0</v>
      </c>
      <c r="H6" s="4">
        <v>40</v>
      </c>
      <c r="I6" s="5">
        <f t="shared" si="0"/>
        <v>100</v>
      </c>
      <c r="J6" s="5">
        <f t="shared" si="1"/>
        <v>100</v>
      </c>
    </row>
    <row r="7" spans="1:11" ht="14.5">
      <c r="A7" s="4">
        <v>6</v>
      </c>
      <c r="B7" s="4" t="s">
        <v>14</v>
      </c>
      <c r="C7" s="4" t="s">
        <v>29</v>
      </c>
      <c r="D7" s="4" t="s">
        <v>10</v>
      </c>
      <c r="E7" s="4">
        <v>6</v>
      </c>
      <c r="F7" s="4">
        <v>6</v>
      </c>
      <c r="G7" s="4">
        <v>0</v>
      </c>
      <c r="H7" s="4">
        <v>6</v>
      </c>
      <c r="I7" s="5">
        <f t="shared" si="0"/>
        <v>100</v>
      </c>
      <c r="J7" s="5">
        <f t="shared" si="1"/>
        <v>100</v>
      </c>
    </row>
    <row r="8" spans="1:11" ht="14.5">
      <c r="A8" s="4">
        <v>7</v>
      </c>
      <c r="B8" s="4" t="s">
        <v>14</v>
      </c>
      <c r="C8" s="4" t="s">
        <v>42</v>
      </c>
      <c r="D8" s="4" t="s">
        <v>10</v>
      </c>
      <c r="E8" s="4">
        <v>4</v>
      </c>
      <c r="F8" s="4">
        <v>4</v>
      </c>
      <c r="G8" s="4">
        <v>0</v>
      </c>
      <c r="H8" s="4">
        <v>4</v>
      </c>
      <c r="I8" s="5">
        <f t="shared" si="0"/>
        <v>100</v>
      </c>
      <c r="J8" s="5">
        <f t="shared" si="1"/>
        <v>100</v>
      </c>
    </row>
    <row r="9" spans="1:11" ht="14.5">
      <c r="A9" s="4">
        <v>8</v>
      </c>
      <c r="B9" s="4" t="s">
        <v>14</v>
      </c>
      <c r="C9" s="4" t="s">
        <v>43</v>
      </c>
      <c r="D9" s="4" t="s">
        <v>10</v>
      </c>
      <c r="E9" s="4">
        <v>1</v>
      </c>
      <c r="F9" s="4">
        <v>1</v>
      </c>
      <c r="G9" s="4">
        <v>0</v>
      </c>
      <c r="H9" s="4">
        <v>1</v>
      </c>
      <c r="I9" s="5">
        <f t="shared" si="0"/>
        <v>100</v>
      </c>
      <c r="J9" s="5">
        <f t="shared" si="1"/>
        <v>100</v>
      </c>
    </row>
    <row r="10" spans="1:11" ht="14.5">
      <c r="A10" s="4">
        <v>9</v>
      </c>
      <c r="B10" s="4" t="s">
        <v>14</v>
      </c>
      <c r="C10" s="4" t="s">
        <v>45</v>
      </c>
      <c r="D10" s="4" t="s">
        <v>10</v>
      </c>
      <c r="E10" s="4">
        <v>112</v>
      </c>
      <c r="F10" s="4">
        <v>112</v>
      </c>
      <c r="G10" s="4">
        <v>0</v>
      </c>
      <c r="H10" s="4">
        <v>101</v>
      </c>
      <c r="I10" s="5">
        <f t="shared" si="0"/>
        <v>100</v>
      </c>
      <c r="J10" s="5">
        <f t="shared" si="1"/>
        <v>90.178571428571431</v>
      </c>
    </row>
    <row r="11" spans="1:11" ht="14.5">
      <c r="A11" s="4">
        <v>10</v>
      </c>
      <c r="B11" s="4" t="s">
        <v>68</v>
      </c>
      <c r="C11" s="4" t="s">
        <v>30</v>
      </c>
      <c r="D11" s="4" t="s">
        <v>10</v>
      </c>
      <c r="E11" s="4">
        <v>32</v>
      </c>
      <c r="F11" s="4">
        <v>32</v>
      </c>
      <c r="G11" s="4">
        <v>0</v>
      </c>
      <c r="H11" s="4">
        <v>24</v>
      </c>
      <c r="I11" s="5">
        <f t="shared" si="0"/>
        <v>100</v>
      </c>
      <c r="J11" s="5">
        <f t="shared" si="1"/>
        <v>75</v>
      </c>
    </row>
    <row r="12" spans="1:11" ht="14.5">
      <c r="A12" s="4">
        <v>11</v>
      </c>
      <c r="B12" s="4" t="s">
        <v>68</v>
      </c>
      <c r="C12" s="4" t="s">
        <v>33</v>
      </c>
      <c r="D12" s="4" t="s">
        <v>10</v>
      </c>
      <c r="E12" s="4">
        <v>110</v>
      </c>
      <c r="F12" s="4">
        <v>107</v>
      </c>
      <c r="G12" s="4">
        <v>3</v>
      </c>
      <c r="H12" s="4">
        <v>63</v>
      </c>
      <c r="I12" s="5">
        <f t="shared" si="0"/>
        <v>97.27272727272728</v>
      </c>
      <c r="J12" s="5">
        <f t="shared" si="1"/>
        <v>57.272727272727273</v>
      </c>
    </row>
    <row r="13" spans="1:11" ht="14.5">
      <c r="A13" s="4">
        <v>12</v>
      </c>
      <c r="B13" s="4" t="s">
        <v>68</v>
      </c>
      <c r="C13" s="4" t="s">
        <v>34</v>
      </c>
      <c r="D13" s="4" t="s">
        <v>10</v>
      </c>
      <c r="E13" s="4">
        <v>97</v>
      </c>
      <c r="F13" s="4">
        <v>97</v>
      </c>
      <c r="G13" s="4">
        <v>0</v>
      </c>
      <c r="H13" s="4">
        <v>97</v>
      </c>
      <c r="I13" s="5">
        <f t="shared" si="0"/>
        <v>100</v>
      </c>
      <c r="J13" s="5">
        <f t="shared" si="1"/>
        <v>100</v>
      </c>
    </row>
    <row r="14" spans="1:11" ht="14.5">
      <c r="A14" s="4">
        <v>13</v>
      </c>
      <c r="B14" s="4" t="s">
        <v>68</v>
      </c>
      <c r="C14" s="4" t="s">
        <v>35</v>
      </c>
      <c r="D14" s="4" t="s">
        <v>10</v>
      </c>
      <c r="E14" s="4">
        <v>52</v>
      </c>
      <c r="F14" s="4">
        <v>52</v>
      </c>
      <c r="G14" s="4">
        <v>0</v>
      </c>
      <c r="H14" s="4">
        <v>40</v>
      </c>
      <c r="I14" s="5">
        <f t="shared" si="0"/>
        <v>100</v>
      </c>
      <c r="J14" s="5">
        <f t="shared" si="1"/>
        <v>76.923076923076934</v>
      </c>
    </row>
    <row r="15" spans="1:11" ht="14.5">
      <c r="A15" s="4">
        <v>14</v>
      </c>
      <c r="B15" s="4" t="s">
        <v>68</v>
      </c>
      <c r="C15" s="4" t="s">
        <v>46</v>
      </c>
      <c r="D15" s="4" t="s">
        <v>10</v>
      </c>
      <c r="E15" s="4">
        <v>8</v>
      </c>
      <c r="F15" s="4">
        <v>8</v>
      </c>
      <c r="G15" s="4">
        <v>0</v>
      </c>
      <c r="H15" s="4">
        <v>8</v>
      </c>
      <c r="I15" s="5">
        <f t="shared" si="0"/>
        <v>100</v>
      </c>
      <c r="J15" s="5">
        <f t="shared" si="1"/>
        <v>100</v>
      </c>
    </row>
    <row r="16" spans="1:11" ht="14.5">
      <c r="A16" s="4">
        <v>15</v>
      </c>
      <c r="B16" s="4" t="s">
        <v>69</v>
      </c>
      <c r="C16" s="4" t="s">
        <v>38</v>
      </c>
      <c r="D16" s="4" t="s">
        <v>10</v>
      </c>
      <c r="E16" s="4">
        <v>148</v>
      </c>
      <c r="F16" s="4">
        <v>147</v>
      </c>
      <c r="G16" s="4">
        <v>1</v>
      </c>
      <c r="H16" s="4">
        <v>106</v>
      </c>
      <c r="I16" s="5">
        <f t="shared" si="0"/>
        <v>99.324324324324323</v>
      </c>
      <c r="J16" s="5">
        <f t="shared" si="1"/>
        <v>71.621621621621628</v>
      </c>
    </row>
    <row r="17" spans="1:10" ht="14.5">
      <c r="A17" s="4">
        <v>16</v>
      </c>
      <c r="B17" s="4" t="s">
        <v>21</v>
      </c>
      <c r="C17" s="4" t="s">
        <v>39</v>
      </c>
      <c r="D17" s="4" t="s">
        <v>10</v>
      </c>
      <c r="E17" s="4">
        <v>42</v>
      </c>
      <c r="F17" s="4">
        <v>42</v>
      </c>
      <c r="G17" s="4">
        <v>0</v>
      </c>
      <c r="H17" s="4">
        <v>42</v>
      </c>
      <c r="I17" s="5">
        <f t="shared" si="0"/>
        <v>100</v>
      </c>
      <c r="J17" s="5">
        <f t="shared" si="1"/>
        <v>100</v>
      </c>
    </row>
    <row r="18" spans="1:10" ht="14.5">
      <c r="A18" s="4">
        <v>17</v>
      </c>
      <c r="B18" s="4" t="s">
        <v>36</v>
      </c>
      <c r="C18" s="4" t="s">
        <v>37</v>
      </c>
      <c r="D18" s="4" t="s">
        <v>10</v>
      </c>
      <c r="E18" s="4">
        <v>232</v>
      </c>
      <c r="F18" s="4">
        <v>232</v>
      </c>
      <c r="G18" s="4">
        <v>0</v>
      </c>
      <c r="H18" s="4">
        <v>6</v>
      </c>
      <c r="I18" s="5">
        <f t="shared" si="0"/>
        <v>100</v>
      </c>
      <c r="J18" s="5">
        <f t="shared" si="1"/>
        <v>2.5862068965517242</v>
      </c>
    </row>
    <row r="19" spans="1:10" ht="14.5">
      <c r="A19" s="4">
        <v>18</v>
      </c>
      <c r="B19" s="4" t="s">
        <v>40</v>
      </c>
      <c r="C19" s="4" t="s">
        <v>41</v>
      </c>
      <c r="D19" s="4" t="s">
        <v>10</v>
      </c>
      <c r="E19" s="4">
        <v>522</v>
      </c>
      <c r="F19" s="4">
        <v>522</v>
      </c>
      <c r="G19" s="4">
        <v>0</v>
      </c>
      <c r="H19" s="4">
        <v>34</v>
      </c>
      <c r="I19" s="5">
        <f t="shared" si="0"/>
        <v>100</v>
      </c>
      <c r="J19" s="5">
        <f t="shared" si="1"/>
        <v>6.5134099616858236</v>
      </c>
    </row>
    <row r="20" spans="1:10" ht="14.5">
      <c r="A20" s="4">
        <v>19</v>
      </c>
      <c r="B20" s="4" t="s">
        <v>8</v>
      </c>
      <c r="C20" s="4" t="s">
        <v>44</v>
      </c>
      <c r="D20" s="4" t="s">
        <v>10</v>
      </c>
      <c r="E20" s="4">
        <v>3</v>
      </c>
      <c r="F20" s="4">
        <v>3</v>
      </c>
      <c r="G20" s="4">
        <v>0</v>
      </c>
      <c r="H20" s="4">
        <v>3</v>
      </c>
      <c r="I20" s="5">
        <f t="shared" si="0"/>
        <v>100</v>
      </c>
      <c r="J20" s="5">
        <f t="shared" si="1"/>
        <v>100</v>
      </c>
    </row>
    <row r="21" spans="1:10" ht="15.75" customHeight="1">
      <c r="A21" s="4">
        <v>20</v>
      </c>
      <c r="B21" s="4" t="s">
        <v>8</v>
      </c>
      <c r="C21" s="4" t="s">
        <v>9</v>
      </c>
      <c r="D21" s="4" t="s">
        <v>70</v>
      </c>
      <c r="E21" s="4">
        <v>262</v>
      </c>
      <c r="F21" s="4">
        <v>262</v>
      </c>
      <c r="G21" s="4">
        <v>0</v>
      </c>
      <c r="H21" s="4">
        <v>239</v>
      </c>
      <c r="I21" s="5">
        <f t="shared" si="0"/>
        <v>100</v>
      </c>
      <c r="J21" s="5">
        <f t="shared" si="1"/>
        <v>91.221374045801525</v>
      </c>
    </row>
    <row r="22" spans="1:10" ht="15.75" customHeight="1">
      <c r="A22" s="4">
        <v>21</v>
      </c>
      <c r="B22" s="4" t="s">
        <v>8</v>
      </c>
      <c r="C22" s="4" t="s">
        <v>11</v>
      </c>
      <c r="D22" s="4" t="s">
        <v>70</v>
      </c>
      <c r="E22" s="4">
        <v>173</v>
      </c>
      <c r="F22" s="4">
        <v>173</v>
      </c>
      <c r="G22" s="4">
        <v>0</v>
      </c>
      <c r="H22" s="4">
        <v>136</v>
      </c>
      <c r="I22" s="5">
        <f t="shared" si="0"/>
        <v>100</v>
      </c>
      <c r="J22" s="5">
        <f t="shared" si="1"/>
        <v>78.612716763005778</v>
      </c>
    </row>
    <row r="23" spans="1:10" ht="15.75" customHeight="1">
      <c r="A23" s="4">
        <v>22</v>
      </c>
      <c r="B23" s="4" t="s">
        <v>12</v>
      </c>
      <c r="C23" s="4" t="s">
        <v>71</v>
      </c>
      <c r="D23" s="4" t="s">
        <v>70</v>
      </c>
      <c r="E23" s="4">
        <v>2</v>
      </c>
      <c r="F23" s="4">
        <v>1</v>
      </c>
      <c r="G23" s="4">
        <v>1</v>
      </c>
      <c r="H23" s="4">
        <v>1</v>
      </c>
      <c r="I23" s="5">
        <f t="shared" si="0"/>
        <v>50</v>
      </c>
      <c r="J23" s="5">
        <f t="shared" si="1"/>
        <v>50</v>
      </c>
    </row>
    <row r="24" spans="1:10" ht="15.75" customHeight="1">
      <c r="A24" s="4">
        <v>23</v>
      </c>
      <c r="B24" s="4" t="s">
        <v>12</v>
      </c>
      <c r="C24" s="4" t="s">
        <v>13</v>
      </c>
      <c r="D24" s="4" t="s">
        <v>70</v>
      </c>
      <c r="E24" s="4">
        <v>111</v>
      </c>
      <c r="F24" s="4">
        <v>87</v>
      </c>
      <c r="G24" s="4">
        <v>24</v>
      </c>
      <c r="H24" s="4">
        <v>21</v>
      </c>
      <c r="I24" s="5">
        <f t="shared" si="0"/>
        <v>78.378378378378372</v>
      </c>
      <c r="J24" s="5">
        <f t="shared" si="1"/>
        <v>18.918918918918919</v>
      </c>
    </row>
    <row r="25" spans="1:10" ht="15.75" customHeight="1">
      <c r="A25" s="4">
        <v>24</v>
      </c>
      <c r="B25" s="4" t="s">
        <v>14</v>
      </c>
      <c r="C25" s="4" t="s">
        <v>72</v>
      </c>
      <c r="D25" s="4" t="s">
        <v>70</v>
      </c>
      <c r="E25" s="4">
        <v>109</v>
      </c>
      <c r="F25" s="4">
        <v>109</v>
      </c>
      <c r="G25" s="4">
        <v>0</v>
      </c>
      <c r="H25" s="4">
        <v>76</v>
      </c>
      <c r="I25" s="5">
        <f t="shared" si="0"/>
        <v>100</v>
      </c>
      <c r="J25" s="5">
        <f t="shared" si="1"/>
        <v>69.724770642201833</v>
      </c>
    </row>
    <row r="26" spans="1:10" ht="15.75" customHeight="1">
      <c r="A26" s="4">
        <v>25</v>
      </c>
      <c r="B26" s="4" t="s">
        <v>14</v>
      </c>
      <c r="C26" s="4" t="s">
        <v>73</v>
      </c>
      <c r="D26" s="4" t="s">
        <v>70</v>
      </c>
      <c r="E26" s="4">
        <v>98</v>
      </c>
      <c r="F26" s="4">
        <v>88</v>
      </c>
      <c r="G26" s="4">
        <v>10</v>
      </c>
      <c r="H26" s="4">
        <v>36</v>
      </c>
      <c r="I26" s="5">
        <f t="shared" si="0"/>
        <v>89.795918367346943</v>
      </c>
      <c r="J26" s="5">
        <f t="shared" si="1"/>
        <v>36.734693877551024</v>
      </c>
    </row>
    <row r="27" spans="1:10" ht="15.75" customHeight="1">
      <c r="A27" s="4">
        <v>26</v>
      </c>
      <c r="B27" s="4" t="s">
        <v>14</v>
      </c>
      <c r="C27" s="4" t="s">
        <v>74</v>
      </c>
      <c r="D27" s="4" t="s">
        <v>70</v>
      </c>
      <c r="E27" s="4">
        <v>91</v>
      </c>
      <c r="F27" s="4">
        <v>90</v>
      </c>
      <c r="G27" s="4">
        <v>1</v>
      </c>
      <c r="H27" s="4">
        <v>54</v>
      </c>
      <c r="I27" s="5">
        <f t="shared" si="0"/>
        <v>98.901098901098905</v>
      </c>
      <c r="J27" s="5">
        <f t="shared" si="1"/>
        <v>59.340659340659343</v>
      </c>
    </row>
    <row r="28" spans="1:10" ht="15.75" customHeight="1">
      <c r="A28" s="4">
        <v>27</v>
      </c>
      <c r="B28" s="4" t="s">
        <v>14</v>
      </c>
      <c r="C28" s="4" t="s">
        <v>15</v>
      </c>
      <c r="D28" s="4" t="s">
        <v>70</v>
      </c>
      <c r="E28" s="4">
        <v>39</v>
      </c>
      <c r="F28" s="4">
        <v>39</v>
      </c>
      <c r="G28" s="4">
        <v>0</v>
      </c>
      <c r="H28" s="4">
        <v>26</v>
      </c>
      <c r="I28" s="5">
        <f t="shared" si="0"/>
        <v>100</v>
      </c>
      <c r="J28" s="5">
        <f t="shared" si="1"/>
        <v>66.666666666666657</v>
      </c>
    </row>
    <row r="29" spans="1:10" ht="15.75" customHeight="1">
      <c r="A29" s="4">
        <v>28</v>
      </c>
      <c r="B29" s="4" t="s">
        <v>14</v>
      </c>
      <c r="C29" s="4" t="s">
        <v>16</v>
      </c>
      <c r="D29" s="4" t="s">
        <v>70</v>
      </c>
      <c r="E29" s="4">
        <v>37</v>
      </c>
      <c r="F29" s="4">
        <v>37</v>
      </c>
      <c r="G29" s="4">
        <v>0</v>
      </c>
      <c r="H29" s="4">
        <v>34</v>
      </c>
      <c r="I29" s="5">
        <f t="shared" si="0"/>
        <v>100</v>
      </c>
      <c r="J29" s="5">
        <f t="shared" si="1"/>
        <v>91.891891891891902</v>
      </c>
    </row>
    <row r="30" spans="1:10" ht="15.75" customHeight="1">
      <c r="A30" s="4">
        <v>29</v>
      </c>
      <c r="B30" s="4" t="s">
        <v>14</v>
      </c>
      <c r="C30" s="4" t="s">
        <v>75</v>
      </c>
      <c r="D30" s="4" t="s">
        <v>70</v>
      </c>
      <c r="E30" s="4">
        <v>11</v>
      </c>
      <c r="F30" s="4">
        <v>11</v>
      </c>
      <c r="G30" s="4">
        <v>0</v>
      </c>
      <c r="H30" s="4">
        <v>10</v>
      </c>
      <c r="I30" s="5">
        <f t="shared" si="0"/>
        <v>100</v>
      </c>
      <c r="J30" s="5">
        <f t="shared" si="1"/>
        <v>90.909090909090907</v>
      </c>
    </row>
    <row r="31" spans="1:10" ht="15.75" customHeight="1">
      <c r="A31" s="4">
        <v>30</v>
      </c>
      <c r="B31" s="4" t="s">
        <v>14</v>
      </c>
      <c r="C31" s="4" t="s">
        <v>17</v>
      </c>
      <c r="D31" s="4" t="s">
        <v>70</v>
      </c>
      <c r="E31" s="4">
        <v>61</v>
      </c>
      <c r="F31" s="4">
        <v>61</v>
      </c>
      <c r="G31" s="4">
        <v>0</v>
      </c>
      <c r="H31" s="4">
        <v>57</v>
      </c>
      <c r="I31" s="5">
        <f t="shared" si="0"/>
        <v>100</v>
      </c>
      <c r="J31" s="5">
        <f t="shared" si="1"/>
        <v>93.442622950819683</v>
      </c>
    </row>
    <row r="32" spans="1:10" ht="15.75" customHeight="1">
      <c r="A32" s="4">
        <v>31</v>
      </c>
      <c r="B32" s="4" t="s">
        <v>14</v>
      </c>
      <c r="C32" s="4" t="s">
        <v>18</v>
      </c>
      <c r="D32" s="4" t="s">
        <v>70</v>
      </c>
      <c r="E32" s="4">
        <v>44</v>
      </c>
      <c r="F32" s="4">
        <v>44</v>
      </c>
      <c r="G32" s="4">
        <v>0</v>
      </c>
      <c r="H32" s="4">
        <v>38</v>
      </c>
      <c r="I32" s="5">
        <f t="shared" si="0"/>
        <v>100</v>
      </c>
      <c r="J32" s="5">
        <f t="shared" si="1"/>
        <v>86.36363636363636</v>
      </c>
    </row>
    <row r="33" spans="1:10" ht="15.75" customHeight="1">
      <c r="A33" s="4">
        <v>32</v>
      </c>
      <c r="B33" s="4" t="s">
        <v>19</v>
      </c>
      <c r="C33" s="4" t="s">
        <v>20</v>
      </c>
      <c r="D33" s="4" t="s">
        <v>70</v>
      </c>
      <c r="E33" s="4">
        <v>49</v>
      </c>
      <c r="F33" s="4">
        <v>49</v>
      </c>
      <c r="G33" s="4">
        <v>0</v>
      </c>
      <c r="H33" s="4">
        <v>49</v>
      </c>
      <c r="I33" s="5">
        <f t="shared" si="0"/>
        <v>100</v>
      </c>
      <c r="J33" s="5">
        <f t="shared" si="1"/>
        <v>100</v>
      </c>
    </row>
    <row r="34" spans="1:10" ht="15.75" customHeight="1">
      <c r="A34" s="4">
        <v>33</v>
      </c>
      <c r="B34" s="4" t="s">
        <v>19</v>
      </c>
      <c r="C34" s="4" t="s">
        <v>76</v>
      </c>
      <c r="D34" s="4" t="s">
        <v>70</v>
      </c>
      <c r="E34" s="4">
        <v>38</v>
      </c>
      <c r="F34" s="4">
        <v>35</v>
      </c>
      <c r="G34" s="4">
        <v>3</v>
      </c>
      <c r="H34" s="4">
        <v>31</v>
      </c>
      <c r="I34" s="5">
        <f t="shared" si="0"/>
        <v>92.10526315789474</v>
      </c>
      <c r="J34" s="5">
        <f t="shared" si="1"/>
        <v>81.578947368421055</v>
      </c>
    </row>
    <row r="35" spans="1:10" ht="15.75" customHeight="1">
      <c r="A35" s="2"/>
      <c r="B35" s="2"/>
      <c r="C35" s="2"/>
      <c r="D35" s="3" t="s">
        <v>80</v>
      </c>
      <c r="E35" s="3">
        <f>SUM(E2:E34)</f>
        <v>2715</v>
      </c>
      <c r="F35" s="3">
        <f t="shared" ref="F35:H35" si="2">SUM(F2:F34)</f>
        <v>2672</v>
      </c>
      <c r="G35" s="3">
        <f t="shared" si="2"/>
        <v>43</v>
      </c>
      <c r="H35" s="3">
        <f t="shared" si="2"/>
        <v>1538</v>
      </c>
    </row>
    <row r="36" spans="1:10" ht="15.75" customHeight="1">
      <c r="A36" s="2"/>
      <c r="B36" s="2"/>
      <c r="C36" s="2"/>
      <c r="D36" s="2"/>
      <c r="E36" s="2"/>
      <c r="F36" s="9">
        <f>F35/E35*100</f>
        <v>98.416206261510126</v>
      </c>
      <c r="G36" s="10"/>
      <c r="H36" s="11">
        <f>H35/E35*100</f>
        <v>56.648250460405158</v>
      </c>
    </row>
    <row r="37" spans="1:10" ht="15.75" customHeight="1">
      <c r="A37" s="2"/>
      <c r="B37" s="2"/>
      <c r="C37" s="2"/>
      <c r="D37" s="2"/>
      <c r="E37" s="2"/>
      <c r="F37" s="2"/>
      <c r="G37" s="2"/>
    </row>
    <row r="38" spans="1:10" ht="15.75" customHeight="1">
      <c r="A38" s="2"/>
      <c r="B38" s="2"/>
      <c r="C38" s="2"/>
      <c r="D38" s="2" t="s">
        <v>77</v>
      </c>
      <c r="E38" s="2"/>
      <c r="F38" s="2"/>
      <c r="G38" s="2"/>
    </row>
    <row r="39" spans="1:10" ht="15.75" customHeight="1">
      <c r="A39" s="2"/>
      <c r="B39" s="2"/>
      <c r="C39" s="2"/>
      <c r="D39" s="2"/>
      <c r="E39" s="2"/>
      <c r="F39" s="2"/>
      <c r="G39" s="2"/>
    </row>
    <row r="40" spans="1:10" ht="15.75" customHeight="1">
      <c r="A40" s="2"/>
      <c r="B40" s="2"/>
      <c r="C40" s="2"/>
      <c r="D40" s="2"/>
      <c r="E40" s="2" t="s">
        <v>77</v>
      </c>
      <c r="F40" s="2"/>
      <c r="G40" s="2"/>
    </row>
    <row r="41" spans="1:10" ht="15.75" customHeight="1">
      <c r="A41" s="2"/>
      <c r="B41" s="2"/>
      <c r="C41" s="2"/>
      <c r="D41" s="2"/>
      <c r="E41" s="2"/>
      <c r="F41" s="2"/>
      <c r="G41" s="2"/>
    </row>
    <row r="42" spans="1:10" ht="15.75" customHeight="1">
      <c r="A42" s="2"/>
      <c r="B42" s="2"/>
      <c r="C42" s="2"/>
      <c r="D42" s="2"/>
      <c r="E42" s="2"/>
      <c r="F42" s="2"/>
      <c r="G42" s="2"/>
    </row>
    <row r="43" spans="1:10" ht="15.75" customHeight="1">
      <c r="A43" s="2"/>
      <c r="B43" s="2"/>
      <c r="C43" s="2"/>
      <c r="D43" s="2"/>
      <c r="E43" s="2"/>
      <c r="F43" s="2"/>
      <c r="G43" s="2"/>
    </row>
    <row r="44" spans="1:10" ht="15.75" customHeight="1">
      <c r="A44" s="2"/>
      <c r="B44" s="2"/>
      <c r="C44" s="2"/>
      <c r="D44" s="2"/>
      <c r="E44" s="2"/>
      <c r="F44" s="2"/>
      <c r="G44" s="2"/>
    </row>
    <row r="45" spans="1:10" ht="15.75" customHeight="1">
      <c r="A45" s="2"/>
      <c r="B45" s="2"/>
      <c r="C45" s="2"/>
      <c r="D45" s="2"/>
      <c r="E45" s="2"/>
      <c r="F45" s="2"/>
      <c r="G45" s="2"/>
    </row>
    <row r="46" spans="1:10" ht="15.75" customHeight="1">
      <c r="A46" s="2"/>
      <c r="B46" s="2"/>
      <c r="C46" s="2"/>
      <c r="D46" s="2"/>
      <c r="E46" s="2"/>
      <c r="F46" s="2"/>
      <c r="G46" s="2"/>
    </row>
    <row r="47" spans="1:10" ht="15.75" customHeight="1">
      <c r="A47" s="2"/>
      <c r="B47" s="2"/>
      <c r="C47" s="2"/>
      <c r="D47" s="2"/>
      <c r="E47" s="2"/>
      <c r="F47" s="2"/>
      <c r="G47" s="2"/>
    </row>
    <row r="48" spans="1:10" ht="15.75" customHeight="1">
      <c r="A48" s="2"/>
      <c r="B48" s="2"/>
      <c r="C48" s="2"/>
      <c r="D48" s="2"/>
      <c r="E48" s="2"/>
      <c r="F48" s="2"/>
      <c r="G48" s="2"/>
    </row>
    <row r="49" spans="1:7" ht="15.75" customHeight="1">
      <c r="A49" s="2"/>
      <c r="B49" s="2"/>
      <c r="C49" s="2"/>
      <c r="D49" s="2"/>
      <c r="E49" s="2"/>
      <c r="F49" s="2"/>
      <c r="G49" s="2"/>
    </row>
    <row r="50" spans="1:7" ht="15.75" customHeight="1">
      <c r="A50" s="2"/>
      <c r="B50" s="2"/>
      <c r="C50" s="2"/>
      <c r="D50" s="2"/>
      <c r="E50" s="2"/>
      <c r="F50" s="2"/>
      <c r="G50" s="2"/>
    </row>
    <row r="51" spans="1:7" ht="15.75" customHeight="1">
      <c r="A51" s="2"/>
      <c r="B51" s="2"/>
      <c r="C51" s="2"/>
      <c r="D51" s="2"/>
      <c r="E51" s="2"/>
      <c r="F51" s="2"/>
      <c r="G51" s="2"/>
    </row>
    <row r="52" spans="1:7" ht="15.75" customHeight="1">
      <c r="A52" s="2"/>
      <c r="B52" s="2"/>
      <c r="C52" s="2"/>
      <c r="D52" s="2"/>
      <c r="E52" s="2"/>
      <c r="F52" s="2"/>
      <c r="G52" s="2"/>
    </row>
    <row r="53" spans="1:7" ht="15.75" customHeight="1">
      <c r="A53" s="2"/>
      <c r="B53" s="2"/>
      <c r="C53" s="2"/>
      <c r="D53" s="2"/>
      <c r="E53" s="2"/>
      <c r="F53" s="2"/>
      <c r="G53" s="2"/>
    </row>
    <row r="54" spans="1:7" ht="15.75" customHeight="1">
      <c r="A54" s="2"/>
      <c r="B54" s="2"/>
      <c r="C54" s="2"/>
      <c r="D54" s="2"/>
      <c r="E54" s="2"/>
      <c r="F54" s="2"/>
      <c r="G54" s="2"/>
    </row>
    <row r="55" spans="1:7" ht="15.75" customHeight="1">
      <c r="A55" s="2"/>
      <c r="B55" s="2"/>
      <c r="C55" s="2"/>
      <c r="D55" s="2"/>
      <c r="E55" s="2"/>
      <c r="F55" s="2"/>
      <c r="G55" s="2"/>
    </row>
    <row r="56" spans="1:7" ht="15.75" customHeight="1">
      <c r="A56" s="2"/>
      <c r="B56" s="2"/>
      <c r="C56" s="2"/>
      <c r="D56" s="2"/>
      <c r="E56" s="2"/>
      <c r="F56" s="2"/>
      <c r="G56" s="2"/>
    </row>
    <row r="57" spans="1:7" ht="15.75" customHeight="1">
      <c r="A57" s="2"/>
      <c r="B57" s="2"/>
      <c r="C57" s="2"/>
      <c r="D57" s="2"/>
      <c r="E57" s="2"/>
      <c r="F57" s="2"/>
      <c r="G57" s="2"/>
    </row>
    <row r="58" spans="1:7" ht="15.75" customHeight="1">
      <c r="A58" s="2"/>
      <c r="B58" s="2"/>
      <c r="C58" s="2"/>
      <c r="D58" s="2"/>
      <c r="E58" s="2"/>
      <c r="F58" s="2"/>
      <c r="G58" s="2"/>
    </row>
    <row r="59" spans="1:7" ht="15.75" customHeight="1">
      <c r="A59" s="2"/>
      <c r="B59" s="2"/>
      <c r="C59" s="2"/>
      <c r="D59" s="2"/>
      <c r="E59" s="2"/>
      <c r="F59" s="2"/>
      <c r="G59" s="2"/>
    </row>
    <row r="60" spans="1:7" ht="15.75" customHeight="1">
      <c r="A60" s="2"/>
      <c r="B60" s="2"/>
      <c r="C60" s="2"/>
      <c r="D60" s="2"/>
      <c r="E60" s="2"/>
      <c r="F60" s="2"/>
      <c r="G60" s="2"/>
    </row>
    <row r="61" spans="1:7" ht="15.75" customHeight="1">
      <c r="A61" s="2"/>
      <c r="B61" s="2"/>
      <c r="C61" s="2"/>
      <c r="D61" s="2"/>
      <c r="E61" s="2"/>
      <c r="F61" s="2"/>
      <c r="G61" s="2"/>
    </row>
    <row r="62" spans="1:7" ht="15.75" customHeight="1">
      <c r="A62" s="2"/>
      <c r="B62" s="2"/>
      <c r="C62" s="2"/>
      <c r="D62" s="2"/>
      <c r="E62" s="2"/>
      <c r="F62" s="2"/>
      <c r="G62" s="2"/>
    </row>
    <row r="63" spans="1:7" ht="15.75" customHeight="1">
      <c r="A63" s="2"/>
      <c r="B63" s="2"/>
      <c r="C63" s="2"/>
      <c r="D63" s="2"/>
      <c r="E63" s="2"/>
      <c r="F63" s="2"/>
      <c r="G63" s="2"/>
    </row>
    <row r="64" spans="1:7" ht="15.75" customHeight="1">
      <c r="A64" s="2"/>
      <c r="B64" s="2"/>
      <c r="C64" s="2"/>
      <c r="D64" s="2"/>
      <c r="E64" s="2"/>
      <c r="F64" s="2"/>
      <c r="G64" s="2"/>
    </row>
    <row r="65" spans="1:7" ht="15.75" customHeight="1">
      <c r="A65" s="2"/>
      <c r="B65" s="2"/>
      <c r="C65" s="2"/>
      <c r="D65" s="2"/>
      <c r="E65" s="2"/>
      <c r="F65" s="2"/>
      <c r="G65" s="2"/>
    </row>
    <row r="66" spans="1:7" ht="15.75" customHeight="1">
      <c r="A66" s="2"/>
      <c r="B66" s="2"/>
      <c r="C66" s="2"/>
      <c r="D66" s="2"/>
      <c r="E66" s="2"/>
      <c r="F66" s="2"/>
      <c r="G66" s="2"/>
    </row>
    <row r="67" spans="1:7" ht="15.75" customHeight="1">
      <c r="A67" s="2"/>
      <c r="B67" s="2"/>
      <c r="C67" s="2"/>
      <c r="D67" s="2"/>
      <c r="E67" s="2"/>
      <c r="F67" s="2"/>
      <c r="G67" s="2"/>
    </row>
    <row r="68" spans="1:7" ht="15.75" customHeight="1">
      <c r="A68" s="2"/>
      <c r="B68" s="2"/>
      <c r="C68" s="2"/>
      <c r="D68" s="2"/>
      <c r="E68" s="2"/>
      <c r="F68" s="2"/>
      <c r="G68" s="2"/>
    </row>
    <row r="69" spans="1:7" ht="15.75" customHeight="1">
      <c r="A69" s="2"/>
      <c r="B69" s="2"/>
      <c r="C69" s="2"/>
      <c r="D69" s="2"/>
      <c r="E69" s="2"/>
      <c r="F69" s="2"/>
      <c r="G69" s="2"/>
    </row>
    <row r="70" spans="1:7" ht="15.75" customHeight="1">
      <c r="A70" s="2"/>
      <c r="B70" s="2"/>
      <c r="C70" s="2"/>
      <c r="D70" s="2"/>
      <c r="E70" s="2"/>
      <c r="F70" s="2"/>
      <c r="G70" s="2"/>
    </row>
    <row r="71" spans="1:7" ht="15.75" customHeight="1">
      <c r="A71" s="2"/>
      <c r="B71" s="2"/>
      <c r="C71" s="2"/>
      <c r="D71" s="2"/>
      <c r="E71" s="2"/>
      <c r="F71" s="2"/>
      <c r="G71" s="2"/>
    </row>
    <row r="72" spans="1:7" ht="15.75" customHeight="1">
      <c r="A72" s="2"/>
      <c r="B72" s="2"/>
      <c r="C72" s="2"/>
      <c r="D72" s="2"/>
      <c r="E72" s="2"/>
      <c r="F72" s="2"/>
      <c r="G72" s="2"/>
    </row>
    <row r="73" spans="1:7" ht="15.75" customHeight="1">
      <c r="A73" s="2"/>
      <c r="B73" s="2"/>
      <c r="C73" s="2"/>
      <c r="D73" s="2"/>
      <c r="E73" s="2"/>
      <c r="F73" s="2"/>
      <c r="G73" s="2"/>
    </row>
    <row r="74" spans="1:7" ht="15.75" customHeight="1">
      <c r="A74" s="2"/>
      <c r="B74" s="2"/>
      <c r="C74" s="2"/>
      <c r="D74" s="2"/>
      <c r="E74" s="2"/>
      <c r="F74" s="2"/>
      <c r="G74" s="2"/>
    </row>
    <row r="75" spans="1:7" ht="15.75" customHeight="1">
      <c r="A75" s="2"/>
      <c r="B75" s="2"/>
      <c r="C75" s="2"/>
      <c r="D75" s="2"/>
      <c r="E75" s="2"/>
      <c r="F75" s="2"/>
      <c r="G75" s="2"/>
    </row>
    <row r="76" spans="1:7" ht="15.75" customHeight="1">
      <c r="A76" s="2"/>
      <c r="B76" s="2"/>
      <c r="C76" s="2"/>
      <c r="D76" s="2"/>
      <c r="E76" s="2"/>
      <c r="F76" s="2"/>
      <c r="G76" s="2"/>
    </row>
    <row r="77" spans="1:7" ht="15.75" customHeight="1">
      <c r="A77" s="2"/>
      <c r="B77" s="2"/>
      <c r="C77" s="2"/>
      <c r="D77" s="2"/>
      <c r="E77" s="2"/>
      <c r="F77" s="2"/>
      <c r="G77" s="2"/>
    </row>
    <row r="78" spans="1:7" ht="15.75" customHeight="1">
      <c r="A78" s="2"/>
      <c r="B78" s="2"/>
      <c r="C78" s="2"/>
      <c r="D78" s="2"/>
      <c r="E78" s="2"/>
      <c r="F78" s="2"/>
      <c r="G78" s="2"/>
    </row>
    <row r="79" spans="1:7" ht="15.75" customHeight="1">
      <c r="A79" s="2"/>
      <c r="B79" s="2"/>
      <c r="C79" s="2"/>
      <c r="D79" s="2"/>
      <c r="E79" s="2"/>
      <c r="F79" s="2"/>
      <c r="G79" s="2"/>
    </row>
    <row r="80" spans="1:7" ht="15.75" customHeight="1">
      <c r="A80" s="2"/>
      <c r="B80" s="2"/>
      <c r="C80" s="2"/>
      <c r="D80" s="2"/>
      <c r="E80" s="2"/>
      <c r="F80" s="2"/>
      <c r="G80" s="2"/>
    </row>
    <row r="81" spans="1:7" ht="15.75" customHeight="1">
      <c r="A81" s="2"/>
      <c r="B81" s="2"/>
      <c r="C81" s="2"/>
      <c r="D81" s="2"/>
      <c r="E81" s="2"/>
      <c r="F81" s="2"/>
      <c r="G81" s="2"/>
    </row>
    <row r="82" spans="1:7" ht="15.75" customHeight="1">
      <c r="A82" s="2"/>
      <c r="B82" s="2"/>
      <c r="C82" s="2"/>
      <c r="D82" s="2"/>
      <c r="E82" s="2"/>
      <c r="F82" s="2"/>
      <c r="G82" s="2"/>
    </row>
    <row r="83" spans="1:7" ht="15.75" customHeight="1">
      <c r="A83" s="2"/>
      <c r="B83" s="2"/>
      <c r="C83" s="2"/>
      <c r="D83" s="2"/>
      <c r="E83" s="2"/>
      <c r="F83" s="2"/>
      <c r="G83" s="2"/>
    </row>
    <row r="84" spans="1:7" ht="15.75" customHeight="1">
      <c r="A84" s="2"/>
      <c r="B84" s="2"/>
      <c r="C84" s="2"/>
      <c r="D84" s="2"/>
      <c r="E84" s="2"/>
      <c r="F84" s="2"/>
      <c r="G84" s="2"/>
    </row>
    <row r="85" spans="1:7" ht="15.75" customHeight="1">
      <c r="A85" s="2"/>
      <c r="B85" s="2"/>
      <c r="C85" s="2"/>
      <c r="D85" s="2"/>
      <c r="E85" s="2"/>
      <c r="F85" s="2"/>
      <c r="G85" s="2"/>
    </row>
    <row r="86" spans="1:7" ht="15.75" customHeight="1">
      <c r="A86" s="2"/>
      <c r="B86" s="2"/>
      <c r="C86" s="2"/>
      <c r="D86" s="2"/>
      <c r="E86" s="2"/>
      <c r="F86" s="2"/>
      <c r="G86" s="2"/>
    </row>
    <row r="87" spans="1:7" ht="15.75" customHeight="1">
      <c r="A87" s="2"/>
      <c r="B87" s="2"/>
      <c r="C87" s="2"/>
      <c r="D87" s="2"/>
      <c r="E87" s="2"/>
      <c r="F87" s="2"/>
      <c r="G87" s="2"/>
    </row>
    <row r="88" spans="1:7" ht="15.75" customHeight="1">
      <c r="A88" s="2"/>
      <c r="B88" s="2"/>
      <c r="C88" s="2"/>
      <c r="D88" s="2"/>
      <c r="E88" s="2"/>
      <c r="F88" s="2"/>
      <c r="G88" s="2"/>
    </row>
    <row r="89" spans="1:7" ht="15.75" customHeight="1">
      <c r="A89" s="2"/>
      <c r="B89" s="2"/>
      <c r="C89" s="2"/>
      <c r="D89" s="2"/>
      <c r="E89" s="2"/>
      <c r="F89" s="2"/>
      <c r="G89" s="2"/>
    </row>
    <row r="90" spans="1:7" ht="15.75" customHeight="1">
      <c r="A90" s="2"/>
      <c r="B90" s="2"/>
      <c r="C90" s="2"/>
      <c r="D90" s="2"/>
      <c r="E90" s="2"/>
      <c r="F90" s="2"/>
      <c r="G90" s="2"/>
    </row>
    <row r="91" spans="1:7" ht="15.75" customHeight="1">
      <c r="A91" s="2"/>
      <c r="B91" s="2"/>
      <c r="C91" s="2"/>
      <c r="D91" s="2"/>
      <c r="E91" s="2"/>
      <c r="F91" s="2"/>
      <c r="G91" s="2"/>
    </row>
    <row r="92" spans="1:7" ht="15.75" customHeight="1">
      <c r="A92" s="2"/>
      <c r="B92" s="2"/>
      <c r="C92" s="2"/>
      <c r="D92" s="2"/>
      <c r="E92" s="2"/>
      <c r="F92" s="2"/>
      <c r="G92" s="2"/>
    </row>
    <row r="93" spans="1:7" ht="15.75" customHeight="1">
      <c r="A93" s="2"/>
      <c r="B93" s="2"/>
      <c r="C93" s="2"/>
      <c r="D93" s="2"/>
      <c r="E93" s="2"/>
      <c r="F93" s="2"/>
      <c r="G93" s="2"/>
    </row>
    <row r="94" spans="1:7" ht="15.75" customHeight="1">
      <c r="A94" s="2"/>
      <c r="B94" s="2"/>
      <c r="C94" s="2"/>
      <c r="D94" s="2"/>
      <c r="E94" s="2"/>
      <c r="F94" s="2"/>
      <c r="G94" s="2"/>
    </row>
    <row r="95" spans="1:7" ht="15.75" customHeight="1">
      <c r="A95" s="2"/>
      <c r="B95" s="2"/>
      <c r="C95" s="2"/>
      <c r="D95" s="2"/>
      <c r="E95" s="2"/>
      <c r="F95" s="2"/>
      <c r="G95" s="2"/>
    </row>
    <row r="96" spans="1:7" ht="15.75" customHeight="1">
      <c r="A96" s="2"/>
      <c r="B96" s="2"/>
      <c r="C96" s="2"/>
      <c r="D96" s="2"/>
      <c r="E96" s="2"/>
      <c r="F96" s="2"/>
      <c r="G96" s="2"/>
    </row>
    <row r="97" spans="1:7" ht="15.75" customHeight="1">
      <c r="A97" s="2"/>
      <c r="B97" s="2"/>
      <c r="C97" s="2"/>
      <c r="D97" s="2"/>
      <c r="E97" s="2"/>
      <c r="F97" s="2"/>
      <c r="G97" s="2"/>
    </row>
    <row r="98" spans="1:7" ht="15.75" customHeight="1">
      <c r="A98" s="2"/>
      <c r="B98" s="2"/>
      <c r="C98" s="2"/>
      <c r="D98" s="2"/>
      <c r="E98" s="2"/>
      <c r="F98" s="2"/>
      <c r="G98" s="2"/>
    </row>
    <row r="99" spans="1:7" ht="15.75" customHeight="1">
      <c r="A99" s="2"/>
      <c r="B99" s="2"/>
      <c r="C99" s="2"/>
      <c r="D99" s="2"/>
      <c r="E99" s="2"/>
      <c r="F99" s="2"/>
      <c r="G99" s="2"/>
    </row>
    <row r="100" spans="1:7" ht="15.75" customHeight="1">
      <c r="A100" s="2"/>
      <c r="B100" s="2"/>
      <c r="C100" s="2"/>
      <c r="D100" s="2"/>
      <c r="E100" s="2"/>
      <c r="F100" s="2"/>
      <c r="G100" s="2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6710A-D704-47B9-BDBA-4C2AD300DE65}">
  <dimension ref="A1:K66"/>
  <sheetViews>
    <sheetView workbookViewId="0">
      <pane ySplit="1" topLeftCell="A59" activePane="bottomLeft" state="frozen"/>
      <selection pane="bottomLeft" activeCell="M9" sqref="M9"/>
    </sheetView>
  </sheetViews>
  <sheetFormatPr defaultRowHeight="14.5"/>
  <cols>
    <col min="5" max="5" width="10.1796875" bestFit="1" customWidth="1"/>
    <col min="8" max="8" width="17.26953125" customWidth="1"/>
    <col min="10" max="10" width="13.453125" customWidth="1"/>
    <col min="11" max="11" width="15.90625" customWidth="1"/>
  </cols>
  <sheetData>
    <row r="1" spans="1:11" ht="29">
      <c r="A1" s="31" t="s">
        <v>1</v>
      </c>
      <c r="B1" s="31" t="s">
        <v>141</v>
      </c>
      <c r="C1" s="31" t="s">
        <v>142</v>
      </c>
      <c r="D1" s="31" t="s">
        <v>143</v>
      </c>
      <c r="E1" s="32" t="s">
        <v>4</v>
      </c>
      <c r="F1" s="32" t="s">
        <v>6</v>
      </c>
      <c r="G1" s="31" t="s">
        <v>144</v>
      </c>
      <c r="H1" s="31" t="s">
        <v>145</v>
      </c>
      <c r="I1" s="33" t="s">
        <v>146</v>
      </c>
      <c r="J1" s="41" t="s">
        <v>83</v>
      </c>
      <c r="K1" s="41" t="s">
        <v>84</v>
      </c>
    </row>
    <row r="2" spans="1:11">
      <c r="A2" s="23" t="s">
        <v>85</v>
      </c>
      <c r="B2" s="23" t="s">
        <v>86</v>
      </c>
      <c r="C2" s="23" t="s">
        <v>87</v>
      </c>
      <c r="D2" s="23">
        <v>4600</v>
      </c>
      <c r="E2" s="24" t="s">
        <v>88</v>
      </c>
      <c r="F2" s="24">
        <v>650</v>
      </c>
      <c r="G2" s="25" t="s">
        <v>89</v>
      </c>
      <c r="H2" s="25">
        <v>17.23</v>
      </c>
      <c r="I2" s="39">
        <v>1840.5</v>
      </c>
      <c r="J2" s="5">
        <f>D2*F2</f>
        <v>2990000</v>
      </c>
      <c r="K2" s="5">
        <f>F2*I2</f>
        <v>1196325</v>
      </c>
    </row>
    <row r="3" spans="1:11">
      <c r="A3" s="23" t="s">
        <v>85</v>
      </c>
      <c r="B3" s="23" t="s">
        <v>90</v>
      </c>
      <c r="C3" s="23" t="s">
        <v>91</v>
      </c>
      <c r="D3" s="23">
        <v>1800</v>
      </c>
      <c r="E3" s="24" t="s">
        <v>92</v>
      </c>
      <c r="F3" s="24">
        <v>650</v>
      </c>
      <c r="G3" s="25" t="s">
        <v>89</v>
      </c>
      <c r="H3" s="24">
        <v>10.41</v>
      </c>
      <c r="I3" s="39">
        <v>1475.5</v>
      </c>
      <c r="J3" s="5">
        <f t="shared" ref="J3:J64" si="0">D3*F3</f>
        <v>1170000</v>
      </c>
      <c r="K3" s="5">
        <f t="shared" ref="K3:K64" si="1">F3*I3</f>
        <v>959075</v>
      </c>
    </row>
    <row r="4" spans="1:11">
      <c r="A4" s="23" t="s">
        <v>19</v>
      </c>
      <c r="B4" s="23" t="s">
        <v>93</v>
      </c>
      <c r="C4" s="23" t="s">
        <v>94</v>
      </c>
      <c r="D4" s="23">
        <v>4000</v>
      </c>
      <c r="E4" s="24" t="s">
        <v>95</v>
      </c>
      <c r="F4" s="24">
        <v>2400</v>
      </c>
      <c r="G4" s="24" t="s">
        <v>89</v>
      </c>
      <c r="H4" s="24">
        <v>28.73</v>
      </c>
      <c r="I4" s="39">
        <v>2520</v>
      </c>
      <c r="J4" s="5">
        <f t="shared" si="0"/>
        <v>9600000</v>
      </c>
      <c r="K4" s="5">
        <f t="shared" si="1"/>
        <v>6048000</v>
      </c>
    </row>
    <row r="5" spans="1:11">
      <c r="A5" s="23" t="s">
        <v>19</v>
      </c>
      <c r="B5" s="23" t="s">
        <v>96</v>
      </c>
      <c r="C5" s="23" t="s">
        <v>97</v>
      </c>
      <c r="D5" s="23">
        <v>1000</v>
      </c>
      <c r="E5" s="24" t="s">
        <v>95</v>
      </c>
      <c r="F5" s="24">
        <v>2400</v>
      </c>
      <c r="G5" s="24" t="s">
        <v>89</v>
      </c>
      <c r="H5" s="24">
        <v>8.65</v>
      </c>
      <c r="I5" s="39">
        <v>462</v>
      </c>
      <c r="J5" s="5">
        <f t="shared" si="0"/>
        <v>2400000</v>
      </c>
      <c r="K5" s="5">
        <f t="shared" si="1"/>
        <v>1108800</v>
      </c>
    </row>
    <row r="6" spans="1:11">
      <c r="A6" s="23" t="s">
        <v>98</v>
      </c>
      <c r="B6" s="23" t="s">
        <v>99</v>
      </c>
      <c r="C6" s="23" t="s">
        <v>100</v>
      </c>
      <c r="D6" s="23">
        <v>800</v>
      </c>
      <c r="E6" s="24" t="s">
        <v>95</v>
      </c>
      <c r="F6" s="24">
        <v>1075</v>
      </c>
      <c r="G6" s="25" t="s">
        <v>89</v>
      </c>
      <c r="H6" s="25">
        <v>13.65</v>
      </c>
      <c r="I6" s="39">
        <v>757.5</v>
      </c>
      <c r="J6" s="5">
        <f t="shared" si="0"/>
        <v>860000</v>
      </c>
      <c r="K6" s="5">
        <f t="shared" si="1"/>
        <v>814312.5</v>
      </c>
    </row>
    <row r="7" spans="1:11">
      <c r="A7" s="23" t="s">
        <v>98</v>
      </c>
      <c r="B7" s="23" t="s">
        <v>101</v>
      </c>
      <c r="C7" s="23" t="s">
        <v>102</v>
      </c>
      <c r="D7" s="23">
        <v>2100</v>
      </c>
      <c r="E7" s="24" t="s">
        <v>92</v>
      </c>
      <c r="F7" s="24">
        <v>1075</v>
      </c>
      <c r="G7" s="25" t="s">
        <v>89</v>
      </c>
      <c r="H7" s="24">
        <v>19.350000000000001</v>
      </c>
      <c r="I7" s="39">
        <v>537.5</v>
      </c>
      <c r="J7" s="5">
        <f t="shared" si="0"/>
        <v>2257500</v>
      </c>
      <c r="K7" s="5">
        <f t="shared" si="1"/>
        <v>577812.5</v>
      </c>
    </row>
    <row r="8" spans="1:11">
      <c r="A8" s="23" t="s">
        <v>98</v>
      </c>
      <c r="B8" s="23" t="s">
        <v>103</v>
      </c>
      <c r="C8" s="23" t="s">
        <v>104</v>
      </c>
      <c r="D8" s="23">
        <v>200</v>
      </c>
      <c r="E8" s="24" t="s">
        <v>92</v>
      </c>
      <c r="F8" s="24">
        <v>1075</v>
      </c>
      <c r="G8" s="25" t="s">
        <v>89</v>
      </c>
      <c r="H8" s="24">
        <v>2.5</v>
      </c>
      <c r="I8" s="39">
        <v>46.3</v>
      </c>
      <c r="J8" s="5">
        <f t="shared" si="0"/>
        <v>215000</v>
      </c>
      <c r="K8" s="5">
        <f t="shared" si="1"/>
        <v>49772.5</v>
      </c>
    </row>
    <row r="9" spans="1:11">
      <c r="A9" s="23" t="s">
        <v>36</v>
      </c>
      <c r="B9" s="23" t="s">
        <v>105</v>
      </c>
      <c r="C9" s="23" t="s">
        <v>106</v>
      </c>
      <c r="D9" s="23">
        <v>9000</v>
      </c>
      <c r="E9" s="24" t="s">
        <v>92</v>
      </c>
      <c r="F9" s="24">
        <v>1070</v>
      </c>
      <c r="G9" s="25" t="s">
        <v>89</v>
      </c>
      <c r="H9" s="24">
        <v>57.9</v>
      </c>
      <c r="I9" s="39">
        <v>4901.8999999999996</v>
      </c>
      <c r="J9" s="5">
        <f t="shared" si="0"/>
        <v>9630000</v>
      </c>
      <c r="K9" s="5">
        <f t="shared" si="1"/>
        <v>5245033</v>
      </c>
    </row>
    <row r="10" spans="1:11">
      <c r="A10" s="23" t="s">
        <v>21</v>
      </c>
      <c r="B10" s="23" t="s">
        <v>107</v>
      </c>
      <c r="C10" s="23" t="s">
        <v>108</v>
      </c>
      <c r="D10" s="23">
        <v>19000</v>
      </c>
      <c r="E10" s="24" t="s">
        <v>92</v>
      </c>
      <c r="F10" s="24">
        <v>720</v>
      </c>
      <c r="G10" s="25" t="s">
        <v>89</v>
      </c>
      <c r="H10" s="25">
        <v>109</v>
      </c>
      <c r="I10" s="39">
        <v>14868.3</v>
      </c>
      <c r="J10" s="5">
        <f t="shared" si="0"/>
        <v>13680000</v>
      </c>
      <c r="K10" s="5">
        <f t="shared" si="1"/>
        <v>10705176</v>
      </c>
    </row>
    <row r="11" spans="1:11">
      <c r="A11" s="25" t="s">
        <v>8</v>
      </c>
      <c r="B11" s="25" t="s">
        <v>109</v>
      </c>
      <c r="C11" s="25" t="s">
        <v>110</v>
      </c>
      <c r="D11" s="25">
        <v>650</v>
      </c>
      <c r="E11" s="24" t="s">
        <v>92</v>
      </c>
      <c r="F11" s="24">
        <v>3820</v>
      </c>
      <c r="G11" s="25" t="s">
        <v>111</v>
      </c>
      <c r="H11" s="24">
        <v>2</v>
      </c>
      <c r="I11" s="39">
        <v>49.6</v>
      </c>
      <c r="J11" s="5">
        <f t="shared" si="0"/>
        <v>2483000</v>
      </c>
      <c r="K11" s="5">
        <f t="shared" si="1"/>
        <v>189472</v>
      </c>
    </row>
    <row r="12" spans="1:11">
      <c r="A12" s="23" t="s">
        <v>14</v>
      </c>
      <c r="B12" s="23" t="s">
        <v>112</v>
      </c>
      <c r="C12" s="23" t="s">
        <v>113</v>
      </c>
      <c r="D12" s="23">
        <v>2000</v>
      </c>
      <c r="E12" s="24" t="s">
        <v>88</v>
      </c>
      <c r="F12" s="24">
        <v>2020</v>
      </c>
      <c r="G12" s="25" t="s">
        <v>111</v>
      </c>
      <c r="H12" s="25">
        <f>7.25+1.5</f>
        <v>8.75</v>
      </c>
      <c r="I12" s="39">
        <v>1364.3</v>
      </c>
      <c r="J12" s="5">
        <f t="shared" si="0"/>
        <v>4040000</v>
      </c>
      <c r="K12" s="5">
        <f t="shared" si="1"/>
        <v>2755886</v>
      </c>
    </row>
    <row r="13" spans="1:11">
      <c r="A13" s="27" t="s">
        <v>14</v>
      </c>
      <c r="B13" s="27" t="s">
        <v>114</v>
      </c>
      <c r="C13" s="27" t="s">
        <v>115</v>
      </c>
      <c r="D13" s="27">
        <v>450</v>
      </c>
      <c r="E13" s="28" t="s">
        <v>95</v>
      </c>
      <c r="F13" s="28">
        <v>2020</v>
      </c>
      <c r="G13" s="29" t="s">
        <v>111</v>
      </c>
      <c r="H13" s="25">
        <v>2</v>
      </c>
      <c r="I13" s="39">
        <v>916</v>
      </c>
      <c r="J13" s="5">
        <f t="shared" si="0"/>
        <v>909000</v>
      </c>
      <c r="K13" s="5">
        <f t="shared" si="1"/>
        <v>1850320</v>
      </c>
    </row>
    <row r="14" spans="1:11">
      <c r="A14" s="23" t="s">
        <v>12</v>
      </c>
      <c r="B14" s="24" t="s">
        <v>116</v>
      </c>
      <c r="C14" s="23" t="s">
        <v>117</v>
      </c>
      <c r="D14" s="23">
        <v>200</v>
      </c>
      <c r="E14" s="24" t="s">
        <v>92</v>
      </c>
      <c r="F14" s="24">
        <v>1670</v>
      </c>
      <c r="G14" s="25" t="s">
        <v>111</v>
      </c>
      <c r="H14" s="24">
        <v>1</v>
      </c>
      <c r="I14" s="39">
        <v>70</v>
      </c>
      <c r="J14" s="5">
        <f t="shared" si="0"/>
        <v>334000</v>
      </c>
      <c r="K14" s="5">
        <f t="shared" si="1"/>
        <v>116900</v>
      </c>
    </row>
    <row r="15" spans="1:11">
      <c r="A15" s="23" t="s">
        <v>12</v>
      </c>
      <c r="B15" s="30" t="s">
        <v>118</v>
      </c>
      <c r="C15" s="30" t="s">
        <v>119</v>
      </c>
      <c r="D15" s="23">
        <v>200</v>
      </c>
      <c r="E15" s="24" t="s">
        <v>92</v>
      </c>
      <c r="F15" s="24">
        <v>1670</v>
      </c>
      <c r="G15" s="25" t="s">
        <v>111</v>
      </c>
      <c r="H15" s="24">
        <v>0.6</v>
      </c>
      <c r="I15" s="39">
        <v>90</v>
      </c>
      <c r="J15" s="5">
        <f t="shared" si="0"/>
        <v>334000</v>
      </c>
      <c r="K15" s="5">
        <f t="shared" si="1"/>
        <v>150300</v>
      </c>
    </row>
    <row r="16" spans="1:11">
      <c r="A16" s="23" t="s">
        <v>12</v>
      </c>
      <c r="B16" s="23" t="s">
        <v>120</v>
      </c>
      <c r="C16" s="23" t="s">
        <v>121</v>
      </c>
      <c r="D16" s="23">
        <v>350</v>
      </c>
      <c r="E16" s="24" t="s">
        <v>92</v>
      </c>
      <c r="F16" s="24">
        <v>1670</v>
      </c>
      <c r="G16" s="25" t="s">
        <v>111</v>
      </c>
      <c r="H16" s="24">
        <v>2</v>
      </c>
      <c r="I16" s="39">
        <v>30</v>
      </c>
      <c r="J16" s="5">
        <f t="shared" si="0"/>
        <v>584500</v>
      </c>
      <c r="K16" s="5">
        <f t="shared" si="1"/>
        <v>50100</v>
      </c>
    </row>
    <row r="17" spans="1:11">
      <c r="A17" s="23" t="s">
        <v>12</v>
      </c>
      <c r="B17" s="23" t="s">
        <v>122</v>
      </c>
      <c r="C17" s="23" t="s">
        <v>123</v>
      </c>
      <c r="D17" s="23">
        <v>1100</v>
      </c>
      <c r="E17" s="24" t="s">
        <v>92</v>
      </c>
      <c r="F17" s="24">
        <v>1670</v>
      </c>
      <c r="G17" s="25" t="s">
        <v>89</v>
      </c>
      <c r="H17" s="24">
        <v>3.8</v>
      </c>
      <c r="I17" s="39">
        <v>358.5</v>
      </c>
      <c r="J17" s="5">
        <f t="shared" si="0"/>
        <v>1837000</v>
      </c>
      <c r="K17" s="5">
        <f t="shared" si="1"/>
        <v>598695</v>
      </c>
    </row>
    <row r="18" spans="1:11">
      <c r="A18" s="23" t="s">
        <v>12</v>
      </c>
      <c r="B18" s="30" t="s">
        <v>124</v>
      </c>
      <c r="C18" s="30" t="s">
        <v>124</v>
      </c>
      <c r="D18" s="23">
        <v>400</v>
      </c>
      <c r="E18" s="24" t="s">
        <v>92</v>
      </c>
      <c r="F18" s="24">
        <v>1670</v>
      </c>
      <c r="G18" s="25" t="s">
        <v>111</v>
      </c>
      <c r="H18" s="24">
        <v>1.3</v>
      </c>
      <c r="I18" s="39">
        <v>44.9</v>
      </c>
      <c r="J18" s="5">
        <f t="shared" si="0"/>
        <v>668000</v>
      </c>
      <c r="K18" s="5">
        <f t="shared" si="1"/>
        <v>74983</v>
      </c>
    </row>
    <row r="19" spans="1:11">
      <c r="A19" s="23" t="s">
        <v>12</v>
      </c>
      <c r="B19" s="30" t="s">
        <v>125</v>
      </c>
      <c r="C19" s="30" t="s">
        <v>125</v>
      </c>
      <c r="D19" s="23">
        <v>400</v>
      </c>
      <c r="E19" s="24" t="s">
        <v>92</v>
      </c>
      <c r="F19" s="24">
        <v>1670</v>
      </c>
      <c r="G19" s="25" t="s">
        <v>89</v>
      </c>
      <c r="H19" s="24">
        <v>2.35</v>
      </c>
      <c r="I19" s="39">
        <v>228</v>
      </c>
      <c r="J19" s="5">
        <f t="shared" si="0"/>
        <v>668000</v>
      </c>
      <c r="K19" s="5">
        <f t="shared" si="1"/>
        <v>380760</v>
      </c>
    </row>
    <row r="20" spans="1:11">
      <c r="A20" s="23" t="s">
        <v>14</v>
      </c>
      <c r="B20" s="23" t="s">
        <v>126</v>
      </c>
      <c r="C20" s="23" t="s">
        <v>127</v>
      </c>
      <c r="D20" s="23">
        <v>800</v>
      </c>
      <c r="E20" s="24" t="s">
        <v>92</v>
      </c>
      <c r="F20" s="24">
        <v>2020</v>
      </c>
      <c r="G20" s="25" t="s">
        <v>111</v>
      </c>
      <c r="H20" s="24">
        <f>6.3+1</f>
        <v>7.3</v>
      </c>
      <c r="I20" s="39">
        <v>416.5</v>
      </c>
      <c r="J20" s="5">
        <f t="shared" si="0"/>
        <v>1616000</v>
      </c>
      <c r="K20" s="5">
        <f t="shared" si="1"/>
        <v>841330</v>
      </c>
    </row>
    <row r="21" spans="1:11">
      <c r="A21" s="23" t="s">
        <v>85</v>
      </c>
      <c r="B21" s="24" t="s">
        <v>128</v>
      </c>
      <c r="C21" s="23" t="s">
        <v>129</v>
      </c>
      <c r="D21" s="23">
        <v>17500</v>
      </c>
      <c r="E21" s="24" t="s">
        <v>92</v>
      </c>
      <c r="F21" s="24">
        <v>650</v>
      </c>
      <c r="G21" s="25" t="s">
        <v>111</v>
      </c>
      <c r="H21" s="24">
        <v>145.19999999999999</v>
      </c>
      <c r="I21" s="39">
        <v>34000.5</v>
      </c>
      <c r="J21" s="5">
        <f t="shared" si="0"/>
        <v>11375000</v>
      </c>
      <c r="K21" s="5">
        <f t="shared" si="1"/>
        <v>22100325</v>
      </c>
    </row>
    <row r="22" spans="1:11">
      <c r="A22" s="23" t="s">
        <v>98</v>
      </c>
      <c r="B22" s="23" t="s">
        <v>130</v>
      </c>
      <c r="C22" s="23" t="s">
        <v>131</v>
      </c>
      <c r="D22" s="23">
        <v>2300</v>
      </c>
      <c r="E22" s="24" t="s">
        <v>92</v>
      </c>
      <c r="F22" s="24">
        <v>1075</v>
      </c>
      <c r="G22" s="25" t="s">
        <v>111</v>
      </c>
      <c r="H22" s="24">
        <v>48.6</v>
      </c>
      <c r="I22" s="39">
        <v>875</v>
      </c>
      <c r="J22" s="5">
        <f t="shared" si="0"/>
        <v>2472500</v>
      </c>
      <c r="K22" s="5">
        <f t="shared" si="1"/>
        <v>940625</v>
      </c>
    </row>
    <row r="23" spans="1:11">
      <c r="A23" s="23" t="s">
        <v>98</v>
      </c>
      <c r="B23" s="23" t="s">
        <v>132</v>
      </c>
      <c r="C23" s="23" t="s">
        <v>133</v>
      </c>
      <c r="D23" s="23">
        <v>3400</v>
      </c>
      <c r="E23" s="24" t="s">
        <v>92</v>
      </c>
      <c r="F23" s="24">
        <v>1075</v>
      </c>
      <c r="G23" s="25" t="s">
        <v>111</v>
      </c>
      <c r="H23" s="24">
        <v>46.1</v>
      </c>
      <c r="I23" s="39">
        <v>1957</v>
      </c>
      <c r="J23" s="5">
        <f t="shared" si="0"/>
        <v>3655000</v>
      </c>
      <c r="K23" s="5">
        <f t="shared" si="1"/>
        <v>2103775</v>
      </c>
    </row>
    <row r="24" spans="1:11">
      <c r="A24" s="23" t="s">
        <v>36</v>
      </c>
      <c r="B24" s="23" t="s">
        <v>134</v>
      </c>
      <c r="C24" s="23" t="s">
        <v>135</v>
      </c>
      <c r="D24" s="23">
        <v>3000</v>
      </c>
      <c r="E24" s="24" t="s">
        <v>92</v>
      </c>
      <c r="F24" s="24">
        <v>1070</v>
      </c>
      <c r="G24" s="25" t="s">
        <v>111</v>
      </c>
      <c r="H24" s="24">
        <v>46</v>
      </c>
      <c r="I24" s="39">
        <v>1508.5</v>
      </c>
      <c r="J24" s="5">
        <f t="shared" si="0"/>
        <v>3210000</v>
      </c>
      <c r="K24" s="5">
        <f t="shared" si="1"/>
        <v>1614095</v>
      </c>
    </row>
    <row r="25" spans="1:11">
      <c r="A25" s="23" t="s">
        <v>36</v>
      </c>
      <c r="B25" s="23" t="s">
        <v>136</v>
      </c>
      <c r="C25" s="23" t="s">
        <v>137</v>
      </c>
      <c r="D25" s="23">
        <v>9000</v>
      </c>
      <c r="E25" s="24" t="s">
        <v>92</v>
      </c>
      <c r="F25" s="24">
        <v>1070</v>
      </c>
      <c r="G25" s="25" t="s">
        <v>111</v>
      </c>
      <c r="H25" s="24">
        <v>49</v>
      </c>
      <c r="I25" s="39">
        <v>4224</v>
      </c>
      <c r="J25" s="5">
        <f t="shared" si="0"/>
        <v>9630000</v>
      </c>
      <c r="K25" s="5">
        <f t="shared" si="1"/>
        <v>4519680</v>
      </c>
    </row>
    <row r="26" spans="1:11">
      <c r="A26" s="23" t="s">
        <v>21</v>
      </c>
      <c r="B26" s="23" t="s">
        <v>138</v>
      </c>
      <c r="C26" s="23" t="s">
        <v>139</v>
      </c>
      <c r="D26" s="23">
        <v>10000</v>
      </c>
      <c r="E26" s="24" t="s">
        <v>92</v>
      </c>
      <c r="F26" s="24">
        <v>720</v>
      </c>
      <c r="G26" s="25" t="s">
        <v>111</v>
      </c>
      <c r="H26" s="24">
        <v>82.85</v>
      </c>
      <c r="I26" s="39">
        <v>12840.1</v>
      </c>
      <c r="J26" s="5">
        <f t="shared" si="0"/>
        <v>7200000</v>
      </c>
      <c r="K26" s="5">
        <f t="shared" si="1"/>
        <v>9244872</v>
      </c>
    </row>
    <row r="27" spans="1:11">
      <c r="A27" s="23" t="s">
        <v>14</v>
      </c>
      <c r="B27" s="23" t="s">
        <v>140</v>
      </c>
      <c r="C27" s="23" t="s">
        <v>140</v>
      </c>
      <c r="D27" s="23">
        <v>5000</v>
      </c>
      <c r="E27" s="24" t="s">
        <v>92</v>
      </c>
      <c r="F27" s="24">
        <v>450</v>
      </c>
      <c r="G27" s="25" t="s">
        <v>111</v>
      </c>
      <c r="H27" s="24">
        <v>30.25</v>
      </c>
      <c r="I27" s="39">
        <v>759</v>
      </c>
      <c r="J27" s="5">
        <f t="shared" si="0"/>
        <v>2250000</v>
      </c>
      <c r="K27" s="5">
        <f t="shared" si="1"/>
        <v>341550</v>
      </c>
    </row>
    <row r="28" spans="1:11">
      <c r="A28" s="23" t="s">
        <v>14</v>
      </c>
      <c r="B28" s="23" t="s">
        <v>140</v>
      </c>
      <c r="C28" s="23" t="s">
        <v>140</v>
      </c>
      <c r="D28" s="23">
        <v>5000</v>
      </c>
      <c r="E28" s="24" t="s">
        <v>92</v>
      </c>
      <c r="F28" s="24">
        <v>450</v>
      </c>
      <c r="G28" s="25" t="s">
        <v>89</v>
      </c>
      <c r="H28" s="24">
        <v>24.1</v>
      </c>
      <c r="I28" s="39">
        <v>1278</v>
      </c>
      <c r="J28" s="5">
        <f t="shared" si="0"/>
        <v>2250000</v>
      </c>
      <c r="K28" s="5">
        <f t="shared" si="1"/>
        <v>575100</v>
      </c>
    </row>
    <row r="29" spans="1:11">
      <c r="A29" s="35" t="s">
        <v>151</v>
      </c>
      <c r="B29" s="35" t="s">
        <v>152</v>
      </c>
      <c r="C29" s="36" t="s">
        <v>153</v>
      </c>
      <c r="D29" s="35">
        <v>200</v>
      </c>
      <c r="E29" s="24" t="s">
        <v>95</v>
      </c>
      <c r="F29" s="24">
        <v>720</v>
      </c>
      <c r="G29" s="35" t="s">
        <v>218</v>
      </c>
      <c r="H29" s="35">
        <v>1.8</v>
      </c>
      <c r="I29" s="40">
        <v>300</v>
      </c>
      <c r="J29" s="5">
        <f t="shared" si="0"/>
        <v>144000</v>
      </c>
      <c r="K29" s="5">
        <f t="shared" si="1"/>
        <v>216000</v>
      </c>
    </row>
    <row r="30" spans="1:11">
      <c r="A30" s="35" t="s">
        <v>14</v>
      </c>
      <c r="B30" s="35" t="s">
        <v>154</v>
      </c>
      <c r="C30" s="37" t="s">
        <v>155</v>
      </c>
      <c r="D30" s="35">
        <v>1500</v>
      </c>
      <c r="E30" s="24" t="s">
        <v>95</v>
      </c>
      <c r="F30" s="24">
        <v>1100</v>
      </c>
      <c r="G30" s="35" t="s">
        <v>89</v>
      </c>
      <c r="H30" s="35">
        <v>5.75</v>
      </c>
      <c r="I30" s="40">
        <v>134.5</v>
      </c>
      <c r="J30" s="5">
        <f t="shared" si="0"/>
        <v>1650000</v>
      </c>
      <c r="K30" s="5">
        <f t="shared" si="1"/>
        <v>147950</v>
      </c>
    </row>
    <row r="31" spans="1:11">
      <c r="A31" s="35" t="s">
        <v>14</v>
      </c>
      <c r="B31" s="35" t="s">
        <v>156</v>
      </c>
      <c r="C31" s="37" t="s">
        <v>157</v>
      </c>
      <c r="D31" s="35">
        <v>1000</v>
      </c>
      <c r="E31" s="24" t="s">
        <v>95</v>
      </c>
      <c r="F31" s="24">
        <v>2020</v>
      </c>
      <c r="G31" s="35" t="s">
        <v>218</v>
      </c>
      <c r="H31" s="35">
        <v>1.92</v>
      </c>
      <c r="I31" s="40">
        <v>276</v>
      </c>
      <c r="J31" s="5">
        <f t="shared" si="0"/>
        <v>2020000</v>
      </c>
      <c r="K31" s="5">
        <f t="shared" si="1"/>
        <v>557520</v>
      </c>
    </row>
    <row r="32" spans="1:11">
      <c r="A32" s="35" t="s">
        <v>14</v>
      </c>
      <c r="B32" s="35" t="s">
        <v>156</v>
      </c>
      <c r="C32" s="37" t="s">
        <v>157</v>
      </c>
      <c r="D32" s="35">
        <v>7000</v>
      </c>
      <c r="E32" s="24" t="s">
        <v>95</v>
      </c>
      <c r="F32" s="24">
        <v>2020</v>
      </c>
      <c r="G32" s="35" t="s">
        <v>89</v>
      </c>
      <c r="H32" s="35">
        <v>42.82</v>
      </c>
      <c r="I32" s="40">
        <v>4303</v>
      </c>
      <c r="J32" s="5">
        <f t="shared" si="0"/>
        <v>14140000</v>
      </c>
      <c r="K32" s="5">
        <f t="shared" si="1"/>
        <v>8692060</v>
      </c>
    </row>
    <row r="33" spans="1:11">
      <c r="A33" s="35" t="s">
        <v>12</v>
      </c>
      <c r="B33" s="35" t="s">
        <v>158</v>
      </c>
      <c r="C33" s="37" t="s">
        <v>159</v>
      </c>
      <c r="D33" s="35">
        <v>4000</v>
      </c>
      <c r="E33" s="24" t="s">
        <v>95</v>
      </c>
      <c r="F33" s="24">
        <v>1670</v>
      </c>
      <c r="G33" s="35" t="s">
        <v>89</v>
      </c>
      <c r="H33" s="35">
        <v>9.51</v>
      </c>
      <c r="I33" s="40">
        <v>2800</v>
      </c>
      <c r="J33" s="5">
        <f t="shared" si="0"/>
        <v>6680000</v>
      </c>
      <c r="K33" s="5">
        <f t="shared" si="1"/>
        <v>4676000</v>
      </c>
    </row>
    <row r="34" spans="1:11">
      <c r="A34" s="35" t="s">
        <v>12</v>
      </c>
      <c r="B34" s="35" t="s">
        <v>160</v>
      </c>
      <c r="C34" s="37" t="s">
        <v>161</v>
      </c>
      <c r="D34" s="35">
        <v>3000</v>
      </c>
      <c r="E34" s="24" t="s">
        <v>95</v>
      </c>
      <c r="F34" s="24">
        <v>1670</v>
      </c>
      <c r="G34" s="35" t="s">
        <v>89</v>
      </c>
      <c r="H34" s="35">
        <v>7.35</v>
      </c>
      <c r="I34" s="40">
        <v>2800</v>
      </c>
      <c r="J34" s="5">
        <f t="shared" si="0"/>
        <v>5010000</v>
      </c>
      <c r="K34" s="5">
        <f t="shared" si="1"/>
        <v>4676000</v>
      </c>
    </row>
    <row r="35" spans="1:11">
      <c r="A35" s="35" t="s">
        <v>12</v>
      </c>
      <c r="B35" s="35" t="s">
        <v>162</v>
      </c>
      <c r="C35" s="37" t="s">
        <v>163</v>
      </c>
      <c r="D35" s="35">
        <v>1000</v>
      </c>
      <c r="E35" s="24" t="s">
        <v>95</v>
      </c>
      <c r="F35" s="24">
        <v>1670</v>
      </c>
      <c r="G35" s="35" t="s">
        <v>218</v>
      </c>
      <c r="H35" s="35">
        <v>2.63</v>
      </c>
      <c r="I35" s="40">
        <v>580</v>
      </c>
      <c r="J35" s="5">
        <f t="shared" si="0"/>
        <v>1670000</v>
      </c>
      <c r="K35" s="5">
        <f t="shared" si="1"/>
        <v>968600</v>
      </c>
    </row>
    <row r="36" spans="1:11">
      <c r="A36" s="35" t="s">
        <v>12</v>
      </c>
      <c r="B36" s="35" t="s">
        <v>164</v>
      </c>
      <c r="C36" s="37" t="s">
        <v>165</v>
      </c>
      <c r="D36" s="35">
        <v>1000</v>
      </c>
      <c r="E36" s="24" t="s">
        <v>95</v>
      </c>
      <c r="F36" s="24">
        <v>1670</v>
      </c>
      <c r="G36" s="35" t="s">
        <v>218</v>
      </c>
      <c r="H36" s="35">
        <v>2.94</v>
      </c>
      <c r="I36" s="40">
        <v>900</v>
      </c>
      <c r="J36" s="5">
        <f t="shared" si="0"/>
        <v>1670000</v>
      </c>
      <c r="K36" s="5">
        <f t="shared" si="1"/>
        <v>1503000</v>
      </c>
    </row>
    <row r="37" spans="1:11">
      <c r="A37" s="35" t="s">
        <v>12</v>
      </c>
      <c r="B37" s="35" t="s">
        <v>166</v>
      </c>
      <c r="C37" s="37" t="s">
        <v>167</v>
      </c>
      <c r="D37" s="35">
        <v>4000</v>
      </c>
      <c r="E37" s="24" t="s">
        <v>95</v>
      </c>
      <c r="F37" s="24">
        <v>1670</v>
      </c>
      <c r="G37" s="35" t="s">
        <v>218</v>
      </c>
      <c r="H37" s="35">
        <f>2.56+4.75</f>
        <v>7.3100000000000005</v>
      </c>
      <c r="I37" s="38">
        <v>4130</v>
      </c>
      <c r="J37" s="5">
        <f t="shared" si="0"/>
        <v>6680000</v>
      </c>
      <c r="K37" s="5">
        <f t="shared" si="1"/>
        <v>6897100</v>
      </c>
    </row>
    <row r="38" spans="1:11">
      <c r="A38" s="35" t="s">
        <v>12</v>
      </c>
      <c r="B38" s="35" t="s">
        <v>168</v>
      </c>
      <c r="C38" s="37" t="s">
        <v>169</v>
      </c>
      <c r="D38" s="35">
        <v>3000</v>
      </c>
      <c r="E38" s="24" t="s">
        <v>95</v>
      </c>
      <c r="F38" s="24">
        <v>1670</v>
      </c>
      <c r="G38" s="35" t="s">
        <v>218</v>
      </c>
      <c r="H38" s="35">
        <f>3.14+1.91</f>
        <v>5.05</v>
      </c>
      <c r="I38" s="38">
        <v>2700</v>
      </c>
      <c r="J38" s="5">
        <f t="shared" si="0"/>
        <v>5010000</v>
      </c>
      <c r="K38" s="5">
        <f t="shared" si="1"/>
        <v>4509000</v>
      </c>
    </row>
    <row r="39" spans="1:11">
      <c r="A39" s="35" t="s">
        <v>8</v>
      </c>
      <c r="B39" s="35" t="s">
        <v>170</v>
      </c>
      <c r="C39" s="37" t="s">
        <v>171</v>
      </c>
      <c r="D39" s="35">
        <v>1000</v>
      </c>
      <c r="E39" s="24" t="s">
        <v>95</v>
      </c>
      <c r="F39" s="24">
        <v>3900</v>
      </c>
      <c r="G39" s="35" t="s">
        <v>218</v>
      </c>
      <c r="H39" s="35">
        <v>2.09</v>
      </c>
      <c r="I39" s="38">
        <v>800</v>
      </c>
      <c r="J39" s="5">
        <f t="shared" si="0"/>
        <v>3900000</v>
      </c>
      <c r="K39" s="5">
        <f t="shared" si="1"/>
        <v>3120000</v>
      </c>
    </row>
    <row r="40" spans="1:11">
      <c r="A40" s="35" t="s">
        <v>8</v>
      </c>
      <c r="B40" s="35" t="s">
        <v>172</v>
      </c>
      <c r="C40" s="37" t="s">
        <v>173</v>
      </c>
      <c r="D40" s="35">
        <v>500</v>
      </c>
      <c r="E40" s="24" t="s">
        <v>95</v>
      </c>
      <c r="F40" s="24">
        <v>3400</v>
      </c>
      <c r="G40" s="35" t="s">
        <v>89</v>
      </c>
      <c r="H40" s="35">
        <v>2.81</v>
      </c>
      <c r="I40" s="38">
        <v>750</v>
      </c>
      <c r="J40" s="5">
        <f t="shared" si="0"/>
        <v>1700000</v>
      </c>
      <c r="K40" s="5">
        <f t="shared" si="1"/>
        <v>2550000</v>
      </c>
    </row>
    <row r="41" spans="1:11">
      <c r="A41" s="35" t="s">
        <v>14</v>
      </c>
      <c r="B41" s="35" t="s">
        <v>174</v>
      </c>
      <c r="C41" s="37" t="s">
        <v>175</v>
      </c>
      <c r="D41" s="35">
        <v>1500</v>
      </c>
      <c r="E41" s="24" t="s">
        <v>95</v>
      </c>
      <c r="F41" s="24">
        <v>2020</v>
      </c>
      <c r="G41" s="35" t="s">
        <v>218</v>
      </c>
      <c r="H41" s="35">
        <v>2.3199999999999998</v>
      </c>
      <c r="I41" s="38">
        <v>955</v>
      </c>
      <c r="J41" s="5">
        <f t="shared" si="0"/>
        <v>3030000</v>
      </c>
      <c r="K41" s="5">
        <f t="shared" si="1"/>
        <v>1929100</v>
      </c>
    </row>
    <row r="42" spans="1:11">
      <c r="A42" s="35" t="s">
        <v>8</v>
      </c>
      <c r="B42" s="35" t="s">
        <v>176</v>
      </c>
      <c r="C42" s="37" t="s">
        <v>177</v>
      </c>
      <c r="D42" s="35">
        <v>500</v>
      </c>
      <c r="E42" s="24" t="s">
        <v>95</v>
      </c>
      <c r="F42" s="24">
        <v>3820</v>
      </c>
      <c r="G42" s="35" t="s">
        <v>218</v>
      </c>
      <c r="H42" s="35">
        <v>0.7</v>
      </c>
      <c r="I42" s="38">
        <v>500</v>
      </c>
      <c r="J42" s="5">
        <f t="shared" si="0"/>
        <v>1910000</v>
      </c>
      <c r="K42" s="5">
        <f t="shared" si="1"/>
        <v>1910000</v>
      </c>
    </row>
    <row r="43" spans="1:11">
      <c r="A43" s="35" t="s">
        <v>8</v>
      </c>
      <c r="B43" s="35" t="s">
        <v>178</v>
      </c>
      <c r="C43" s="37" t="s">
        <v>179</v>
      </c>
      <c r="D43" s="35">
        <v>1750</v>
      </c>
      <c r="E43" s="24" t="s">
        <v>95</v>
      </c>
      <c r="F43" s="24">
        <v>3300</v>
      </c>
      <c r="G43" s="35" t="s">
        <v>89</v>
      </c>
      <c r="H43" s="35">
        <v>6.95</v>
      </c>
      <c r="I43" s="38">
        <v>1750</v>
      </c>
      <c r="J43" s="5">
        <f t="shared" si="0"/>
        <v>5775000</v>
      </c>
      <c r="K43" s="5">
        <f t="shared" si="1"/>
        <v>5775000</v>
      </c>
    </row>
    <row r="44" spans="1:11">
      <c r="A44" s="35" t="s">
        <v>8</v>
      </c>
      <c r="B44" s="35" t="s">
        <v>180</v>
      </c>
      <c r="C44" s="37" t="s">
        <v>181</v>
      </c>
      <c r="D44" s="35">
        <v>2000</v>
      </c>
      <c r="E44" s="24" t="s">
        <v>95</v>
      </c>
      <c r="F44" s="24">
        <v>3820</v>
      </c>
      <c r="G44" s="35" t="s">
        <v>89</v>
      </c>
      <c r="H44" s="35">
        <v>10.92</v>
      </c>
      <c r="I44" s="38">
        <v>3050</v>
      </c>
      <c r="J44" s="5">
        <f t="shared" si="0"/>
        <v>7640000</v>
      </c>
      <c r="K44" s="5">
        <f t="shared" si="1"/>
        <v>11651000</v>
      </c>
    </row>
    <row r="45" spans="1:11">
      <c r="A45" s="35" t="s">
        <v>8</v>
      </c>
      <c r="B45" s="35" t="s">
        <v>182</v>
      </c>
      <c r="C45" s="37" t="s">
        <v>183</v>
      </c>
      <c r="D45" s="35">
        <v>150</v>
      </c>
      <c r="E45" s="24" t="s">
        <v>95</v>
      </c>
      <c r="F45" s="24">
        <v>3820</v>
      </c>
      <c r="G45" s="35" t="s">
        <v>89</v>
      </c>
      <c r="H45" s="35">
        <v>1.68</v>
      </c>
      <c r="I45" s="38">
        <v>300</v>
      </c>
      <c r="J45" s="5">
        <f t="shared" si="0"/>
        <v>573000</v>
      </c>
      <c r="K45" s="5">
        <f t="shared" si="1"/>
        <v>1146000</v>
      </c>
    </row>
    <row r="46" spans="1:11">
      <c r="A46" s="35" t="s">
        <v>8</v>
      </c>
      <c r="B46" s="35" t="s">
        <v>182</v>
      </c>
      <c r="C46" s="37" t="s">
        <v>183</v>
      </c>
      <c r="D46" s="35">
        <v>150</v>
      </c>
      <c r="E46" s="24" t="s">
        <v>95</v>
      </c>
      <c r="F46" s="24">
        <v>3820</v>
      </c>
      <c r="G46" s="35" t="s">
        <v>218</v>
      </c>
      <c r="H46" s="35">
        <v>1.1000000000000001</v>
      </c>
      <c r="I46" s="38">
        <v>450</v>
      </c>
      <c r="J46" s="5">
        <f t="shared" si="0"/>
        <v>573000</v>
      </c>
      <c r="K46" s="5">
        <f t="shared" si="1"/>
        <v>1719000</v>
      </c>
    </row>
    <row r="47" spans="1:11">
      <c r="A47" s="35" t="s">
        <v>8</v>
      </c>
      <c r="B47" s="35" t="s">
        <v>184</v>
      </c>
      <c r="C47" s="37" t="s">
        <v>185</v>
      </c>
      <c r="D47" s="35">
        <v>200</v>
      </c>
      <c r="E47" s="24" t="s">
        <v>95</v>
      </c>
      <c r="F47" s="24">
        <v>3800</v>
      </c>
      <c r="G47" s="35" t="s">
        <v>89</v>
      </c>
      <c r="H47" s="35">
        <v>1.55</v>
      </c>
      <c r="I47" s="38">
        <v>210</v>
      </c>
      <c r="J47" s="5">
        <f t="shared" si="0"/>
        <v>760000</v>
      </c>
      <c r="K47" s="5">
        <f t="shared" si="1"/>
        <v>798000</v>
      </c>
    </row>
    <row r="48" spans="1:11">
      <c r="A48" s="35" t="s">
        <v>8</v>
      </c>
      <c r="B48" s="35" t="s">
        <v>186</v>
      </c>
      <c r="C48" s="37" t="s">
        <v>187</v>
      </c>
      <c r="D48" s="35">
        <v>1200</v>
      </c>
      <c r="E48" s="24" t="s">
        <v>95</v>
      </c>
      <c r="F48" s="24">
        <v>3900</v>
      </c>
      <c r="G48" s="35" t="s">
        <v>219</v>
      </c>
      <c r="H48" s="35">
        <v>6.95</v>
      </c>
      <c r="I48" s="38">
        <v>800</v>
      </c>
      <c r="J48" s="5">
        <f t="shared" si="0"/>
        <v>4680000</v>
      </c>
      <c r="K48" s="5">
        <f t="shared" si="1"/>
        <v>3120000</v>
      </c>
    </row>
    <row r="49" spans="1:11">
      <c r="A49" s="35" t="s">
        <v>8</v>
      </c>
      <c r="B49" s="35" t="s">
        <v>188</v>
      </c>
      <c r="C49" s="37" t="s">
        <v>189</v>
      </c>
      <c r="D49" s="35">
        <v>2500</v>
      </c>
      <c r="E49" s="24" t="s">
        <v>95</v>
      </c>
      <c r="F49" s="24">
        <v>5500</v>
      </c>
      <c r="G49" s="35" t="s">
        <v>218</v>
      </c>
      <c r="H49" s="35">
        <v>10.039999999999999</v>
      </c>
      <c r="I49" s="38">
        <v>2800</v>
      </c>
      <c r="J49" s="5">
        <f t="shared" si="0"/>
        <v>13750000</v>
      </c>
      <c r="K49" s="5">
        <f t="shared" si="1"/>
        <v>15400000</v>
      </c>
    </row>
    <row r="50" spans="1:11">
      <c r="A50" s="35" t="s">
        <v>8</v>
      </c>
      <c r="B50" s="35" t="s">
        <v>190</v>
      </c>
      <c r="C50" s="37" t="s">
        <v>191</v>
      </c>
      <c r="D50" s="35">
        <v>1500</v>
      </c>
      <c r="E50" s="24" t="s">
        <v>95</v>
      </c>
      <c r="F50" s="24">
        <v>5100</v>
      </c>
      <c r="G50" s="35" t="s">
        <v>218</v>
      </c>
      <c r="H50" s="35">
        <v>5.84</v>
      </c>
      <c r="I50" s="38">
        <v>1100</v>
      </c>
      <c r="J50" s="5">
        <f t="shared" si="0"/>
        <v>7650000</v>
      </c>
      <c r="K50" s="5">
        <f t="shared" si="1"/>
        <v>5610000</v>
      </c>
    </row>
    <row r="51" spans="1:11">
      <c r="A51" s="35" t="s">
        <v>8</v>
      </c>
      <c r="B51" s="35" t="s">
        <v>192</v>
      </c>
      <c r="C51" s="37" t="s">
        <v>193</v>
      </c>
      <c r="D51" s="35">
        <v>300</v>
      </c>
      <c r="E51" s="24" t="s">
        <v>95</v>
      </c>
      <c r="F51" s="24">
        <v>3400</v>
      </c>
      <c r="G51" s="35" t="s">
        <v>89</v>
      </c>
      <c r="H51" s="35">
        <v>0.68</v>
      </c>
      <c r="I51" s="38">
        <v>250</v>
      </c>
      <c r="J51" s="5">
        <f t="shared" si="0"/>
        <v>1020000</v>
      </c>
      <c r="K51" s="5">
        <f t="shared" si="1"/>
        <v>850000</v>
      </c>
    </row>
    <row r="52" spans="1:11">
      <c r="A52" s="35" t="s">
        <v>14</v>
      </c>
      <c r="B52" s="35" t="s">
        <v>194</v>
      </c>
      <c r="C52" s="37" t="s">
        <v>195</v>
      </c>
      <c r="D52" s="35">
        <v>11000</v>
      </c>
      <c r="E52" s="24" t="s">
        <v>95</v>
      </c>
      <c r="F52" s="24">
        <v>2020</v>
      </c>
      <c r="G52" s="35" t="s">
        <v>218</v>
      </c>
      <c r="H52" s="35">
        <v>48.7</v>
      </c>
      <c r="I52" s="38">
        <v>3749</v>
      </c>
      <c r="J52" s="5">
        <f t="shared" si="0"/>
        <v>22220000</v>
      </c>
      <c r="K52" s="5">
        <f t="shared" si="1"/>
        <v>7572980</v>
      </c>
    </row>
    <row r="53" spans="1:11">
      <c r="A53" s="35" t="s">
        <v>19</v>
      </c>
      <c r="B53" s="35" t="s">
        <v>196</v>
      </c>
      <c r="C53" s="37" t="s">
        <v>197</v>
      </c>
      <c r="D53" s="35">
        <v>3000</v>
      </c>
      <c r="E53" s="24" t="s">
        <v>95</v>
      </c>
      <c r="F53" s="24">
        <v>2400</v>
      </c>
      <c r="G53" s="35" t="s">
        <v>218</v>
      </c>
      <c r="H53" s="35">
        <v>38.86</v>
      </c>
      <c r="I53" s="38">
        <v>1533.5</v>
      </c>
      <c r="J53" s="5">
        <f t="shared" si="0"/>
        <v>7200000</v>
      </c>
      <c r="K53" s="5">
        <f t="shared" si="1"/>
        <v>3680400</v>
      </c>
    </row>
    <row r="54" spans="1:11">
      <c r="A54" s="35" t="s">
        <v>19</v>
      </c>
      <c r="B54" s="35" t="s">
        <v>198</v>
      </c>
      <c r="C54" s="37" t="s">
        <v>199</v>
      </c>
      <c r="D54" s="35">
        <v>7000</v>
      </c>
      <c r="E54" s="24" t="s">
        <v>95</v>
      </c>
      <c r="F54" s="24">
        <v>2400</v>
      </c>
      <c r="G54" s="35" t="s">
        <v>89</v>
      </c>
      <c r="H54" s="35">
        <v>78.760000000000005</v>
      </c>
      <c r="I54" s="38">
        <v>5500</v>
      </c>
      <c r="J54" s="5">
        <f t="shared" si="0"/>
        <v>16800000</v>
      </c>
      <c r="K54" s="5">
        <f t="shared" si="1"/>
        <v>13200000</v>
      </c>
    </row>
    <row r="55" spans="1:11">
      <c r="A55" s="35" t="s">
        <v>14</v>
      </c>
      <c r="B55" s="35" t="s">
        <v>200</v>
      </c>
      <c r="C55" s="37" t="s">
        <v>200</v>
      </c>
      <c r="D55" s="35">
        <v>10000</v>
      </c>
      <c r="E55" s="24" t="s">
        <v>95</v>
      </c>
      <c r="F55" s="24">
        <v>450</v>
      </c>
      <c r="G55" s="35" t="s">
        <v>218</v>
      </c>
      <c r="H55" s="35">
        <v>69.819999999999993</v>
      </c>
      <c r="I55" s="38">
        <v>3109.8</v>
      </c>
      <c r="J55" s="5">
        <f t="shared" si="0"/>
        <v>4500000</v>
      </c>
      <c r="K55" s="5">
        <f t="shared" si="1"/>
        <v>1399410</v>
      </c>
    </row>
    <row r="56" spans="1:11">
      <c r="A56" s="35" t="s">
        <v>14</v>
      </c>
      <c r="B56" s="35" t="s">
        <v>201</v>
      </c>
      <c r="C56" s="37" t="s">
        <v>201</v>
      </c>
      <c r="D56" s="35">
        <v>3000</v>
      </c>
      <c r="E56" s="24" t="s">
        <v>95</v>
      </c>
      <c r="F56" s="24">
        <v>450</v>
      </c>
      <c r="G56" s="35" t="s">
        <v>89</v>
      </c>
      <c r="H56" s="35">
        <v>15.2</v>
      </c>
      <c r="I56" s="38">
        <v>1738</v>
      </c>
      <c r="J56" s="5">
        <f t="shared" si="0"/>
        <v>1350000</v>
      </c>
      <c r="K56" s="5">
        <f t="shared" si="1"/>
        <v>782100</v>
      </c>
    </row>
    <row r="57" spans="1:11">
      <c r="A57" s="35" t="s">
        <v>202</v>
      </c>
      <c r="B57" s="35" t="s">
        <v>203</v>
      </c>
      <c r="C57" s="37" t="s">
        <v>204</v>
      </c>
      <c r="D57" s="35">
        <v>100</v>
      </c>
      <c r="E57" s="24" t="s">
        <v>95</v>
      </c>
      <c r="F57" s="24">
        <v>12000</v>
      </c>
      <c r="G57" s="35" t="s">
        <v>89</v>
      </c>
      <c r="H57" s="35">
        <v>0.4</v>
      </c>
      <c r="I57" s="38">
        <v>15</v>
      </c>
      <c r="J57" s="5">
        <f t="shared" si="0"/>
        <v>1200000</v>
      </c>
      <c r="K57" s="5">
        <f t="shared" si="1"/>
        <v>180000</v>
      </c>
    </row>
    <row r="58" spans="1:11">
      <c r="A58" s="35" t="s">
        <v>8</v>
      </c>
      <c r="B58" s="35" t="s">
        <v>205</v>
      </c>
      <c r="C58" s="37" t="s">
        <v>206</v>
      </c>
      <c r="D58" s="35">
        <v>150</v>
      </c>
      <c r="E58" s="24" t="s">
        <v>95</v>
      </c>
      <c r="F58" s="24">
        <v>13000</v>
      </c>
      <c r="G58" s="35" t="s">
        <v>89</v>
      </c>
      <c r="H58" s="35">
        <v>0.24</v>
      </c>
      <c r="I58" s="38">
        <v>15</v>
      </c>
      <c r="J58" s="5">
        <f t="shared" si="0"/>
        <v>1950000</v>
      </c>
      <c r="K58" s="5">
        <f t="shared" si="1"/>
        <v>195000</v>
      </c>
    </row>
    <row r="59" spans="1:11">
      <c r="A59" s="35" t="s">
        <v>8</v>
      </c>
      <c r="B59" s="35" t="s">
        <v>207</v>
      </c>
      <c r="C59" s="37" t="s">
        <v>208</v>
      </c>
      <c r="D59" s="35">
        <v>150</v>
      </c>
      <c r="E59" s="24" t="s">
        <v>95</v>
      </c>
      <c r="F59" s="24">
        <v>13000</v>
      </c>
      <c r="G59" s="35" t="s">
        <v>218</v>
      </c>
      <c r="H59" s="35">
        <v>1.27</v>
      </c>
      <c r="I59" s="38">
        <v>50</v>
      </c>
      <c r="J59" s="5">
        <f t="shared" si="0"/>
        <v>1950000</v>
      </c>
      <c r="K59" s="5">
        <f t="shared" si="1"/>
        <v>650000</v>
      </c>
    </row>
    <row r="60" spans="1:11">
      <c r="A60" s="35" t="s">
        <v>209</v>
      </c>
      <c r="B60" s="35" t="s">
        <v>210</v>
      </c>
      <c r="C60" s="37" t="s">
        <v>210</v>
      </c>
      <c r="D60" s="35">
        <v>2000</v>
      </c>
      <c r="E60" s="24" t="s">
        <v>95</v>
      </c>
      <c r="F60" s="24">
        <v>240</v>
      </c>
      <c r="G60" s="35" t="s">
        <v>89</v>
      </c>
      <c r="H60" s="35">
        <v>10</v>
      </c>
      <c r="I60" s="38">
        <v>1300</v>
      </c>
      <c r="J60" s="5">
        <f t="shared" si="0"/>
        <v>480000</v>
      </c>
      <c r="K60" s="5">
        <f t="shared" si="1"/>
        <v>312000</v>
      </c>
    </row>
    <row r="61" spans="1:11">
      <c r="A61" s="35" t="s">
        <v>209</v>
      </c>
      <c r="B61" s="35" t="s">
        <v>211</v>
      </c>
      <c r="C61" s="37" t="s">
        <v>211</v>
      </c>
      <c r="D61" s="35">
        <v>5000</v>
      </c>
      <c r="E61" s="24" t="s">
        <v>95</v>
      </c>
      <c r="F61" s="24">
        <v>240</v>
      </c>
      <c r="G61" s="35" t="s">
        <v>218</v>
      </c>
      <c r="H61" s="35">
        <v>12.96</v>
      </c>
      <c r="I61" s="38">
        <v>1939</v>
      </c>
      <c r="J61" s="5">
        <f t="shared" si="0"/>
        <v>1200000</v>
      </c>
      <c r="K61" s="5">
        <f t="shared" si="1"/>
        <v>465360</v>
      </c>
    </row>
    <row r="62" spans="1:11">
      <c r="A62" s="35" t="s">
        <v>14</v>
      </c>
      <c r="B62" s="35" t="s">
        <v>212</v>
      </c>
      <c r="C62" s="37" t="s">
        <v>213</v>
      </c>
      <c r="D62" s="35">
        <v>2000</v>
      </c>
      <c r="E62" s="24" t="s">
        <v>95</v>
      </c>
      <c r="F62" s="24">
        <v>1100</v>
      </c>
      <c r="G62" s="35" t="s">
        <v>218</v>
      </c>
      <c r="H62" s="35">
        <v>13.59</v>
      </c>
      <c r="I62" s="38">
        <v>655.5</v>
      </c>
      <c r="J62" s="5">
        <f t="shared" si="0"/>
        <v>2200000</v>
      </c>
      <c r="K62" s="5">
        <f t="shared" si="1"/>
        <v>721050</v>
      </c>
    </row>
    <row r="63" spans="1:11">
      <c r="A63" s="35" t="s">
        <v>14</v>
      </c>
      <c r="B63" s="35" t="s">
        <v>214</v>
      </c>
      <c r="C63" s="37" t="s">
        <v>215</v>
      </c>
      <c r="D63" s="35">
        <v>500</v>
      </c>
      <c r="E63" s="24" t="s">
        <v>95</v>
      </c>
      <c r="F63" s="24">
        <v>1100</v>
      </c>
      <c r="G63" s="35" t="s">
        <v>89</v>
      </c>
      <c r="H63" s="35">
        <v>2.87</v>
      </c>
      <c r="I63" s="38">
        <v>285.5</v>
      </c>
      <c r="J63" s="5">
        <f t="shared" si="0"/>
        <v>550000</v>
      </c>
      <c r="K63" s="5">
        <f t="shared" si="1"/>
        <v>314050</v>
      </c>
    </row>
    <row r="64" spans="1:11">
      <c r="A64" s="35" t="s">
        <v>14</v>
      </c>
      <c r="B64" s="35" t="s">
        <v>216</v>
      </c>
      <c r="C64" s="37" t="s">
        <v>217</v>
      </c>
      <c r="D64" s="35">
        <v>800</v>
      </c>
      <c r="E64" s="24" t="s">
        <v>95</v>
      </c>
      <c r="F64" s="24">
        <v>2020</v>
      </c>
      <c r="G64" s="35" t="s">
        <v>218</v>
      </c>
      <c r="H64" s="35">
        <v>4</v>
      </c>
      <c r="I64" s="38">
        <v>800</v>
      </c>
      <c r="J64" s="5">
        <f t="shared" si="0"/>
        <v>1616000</v>
      </c>
      <c r="K64" s="5">
        <f t="shared" si="1"/>
        <v>1616000</v>
      </c>
    </row>
    <row r="65" spans="9:11">
      <c r="I65" s="43" t="s">
        <v>80</v>
      </c>
      <c r="J65" s="44">
        <f>SUM(J2:J64)</f>
        <v>259169500</v>
      </c>
      <c r="K65" s="44">
        <f>SUM(K2:K64)</f>
        <v>194662754.5</v>
      </c>
    </row>
    <row r="66" spans="9:11">
      <c r="J66" s="45" t="s">
        <v>220</v>
      </c>
      <c r="K66" s="46">
        <f>K65/J65*100</f>
        <v>75.11020953468676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3CB4F-05BB-43EF-AA68-22DC307893E8}">
  <dimension ref="A1:L80"/>
  <sheetViews>
    <sheetView workbookViewId="0">
      <pane ySplit="1" topLeftCell="A2" activePane="bottomLeft" state="frozen"/>
      <selection pane="bottomLeft" activeCell="L87" sqref="L87"/>
    </sheetView>
  </sheetViews>
  <sheetFormatPr defaultRowHeight="14.5"/>
  <cols>
    <col min="11" max="11" width="9.36328125" bestFit="1" customWidth="1"/>
    <col min="12" max="12" width="11.7265625" customWidth="1"/>
  </cols>
  <sheetData>
    <row r="1" spans="1:12" ht="43.5">
      <c r="A1" s="31" t="s">
        <v>1</v>
      </c>
      <c r="B1" s="31" t="s">
        <v>141</v>
      </c>
      <c r="C1" s="31" t="s">
        <v>142</v>
      </c>
      <c r="D1" s="31" t="s">
        <v>143</v>
      </c>
      <c r="E1" s="32" t="s">
        <v>4</v>
      </c>
      <c r="F1" s="31" t="s">
        <v>144</v>
      </c>
      <c r="G1" s="34" t="s">
        <v>147</v>
      </c>
      <c r="H1" s="34" t="s">
        <v>148</v>
      </c>
      <c r="I1" s="34" t="s">
        <v>149</v>
      </c>
      <c r="J1" s="34" t="s">
        <v>150</v>
      </c>
      <c r="K1" s="41" t="s">
        <v>317</v>
      </c>
      <c r="L1" s="41" t="s">
        <v>318</v>
      </c>
    </row>
    <row r="2" spans="1:12">
      <c r="A2" s="25" t="s">
        <v>12</v>
      </c>
      <c r="B2" s="25" t="s">
        <v>221</v>
      </c>
      <c r="C2" s="25" t="s">
        <v>222</v>
      </c>
      <c r="D2" s="25">
        <v>8000</v>
      </c>
      <c r="E2" s="24" t="s">
        <v>88</v>
      </c>
      <c r="F2" s="25" t="s">
        <v>89</v>
      </c>
      <c r="G2" s="26">
        <v>78</v>
      </c>
      <c r="H2" s="26">
        <v>76</v>
      </c>
      <c r="I2" s="26">
        <v>2</v>
      </c>
      <c r="J2" s="26">
        <v>27</v>
      </c>
      <c r="K2" s="5">
        <f>H2/G2*100</f>
        <v>97.435897435897431</v>
      </c>
      <c r="L2" s="5">
        <f>J2/G2*100</f>
        <v>34.615384615384613</v>
      </c>
    </row>
    <row r="3" spans="1:12">
      <c r="A3" s="25" t="s">
        <v>12</v>
      </c>
      <c r="B3" s="25" t="s">
        <v>223</v>
      </c>
      <c r="C3" s="47" t="s">
        <v>224</v>
      </c>
      <c r="D3" s="25">
        <v>6000</v>
      </c>
      <c r="E3" s="24" t="s">
        <v>88</v>
      </c>
      <c r="F3" s="25" t="s">
        <v>89</v>
      </c>
      <c r="G3" s="26">
        <v>61</v>
      </c>
      <c r="H3" s="26">
        <v>59</v>
      </c>
      <c r="I3" s="26">
        <v>2</v>
      </c>
      <c r="J3" s="26">
        <v>22</v>
      </c>
      <c r="K3" s="5">
        <f t="shared" ref="K3:K66" si="0">H3/G3*100</f>
        <v>96.721311475409834</v>
      </c>
      <c r="L3" s="5">
        <f t="shared" ref="L3:L66" si="1">J3/G3*100</f>
        <v>36.065573770491802</v>
      </c>
    </row>
    <row r="4" spans="1:12">
      <c r="A4" s="25" t="s">
        <v>12</v>
      </c>
      <c r="B4" s="25" t="s">
        <v>225</v>
      </c>
      <c r="C4" s="25" t="s">
        <v>226</v>
      </c>
      <c r="D4" s="25">
        <v>200</v>
      </c>
      <c r="E4" s="24" t="s">
        <v>88</v>
      </c>
      <c r="F4" s="25" t="s">
        <v>89</v>
      </c>
      <c r="G4" s="26">
        <v>2</v>
      </c>
      <c r="H4" s="26">
        <v>2</v>
      </c>
      <c r="I4" s="26">
        <v>0</v>
      </c>
      <c r="J4" s="26">
        <v>0</v>
      </c>
      <c r="K4" s="5">
        <f t="shared" si="0"/>
        <v>100</v>
      </c>
      <c r="L4" s="5">
        <f t="shared" si="1"/>
        <v>0</v>
      </c>
    </row>
    <row r="5" spans="1:12">
      <c r="A5" s="25" t="s">
        <v>8</v>
      </c>
      <c r="B5" s="25" t="s">
        <v>227</v>
      </c>
      <c r="C5" s="25" t="s">
        <v>228</v>
      </c>
      <c r="D5" s="25">
        <v>2100</v>
      </c>
      <c r="E5" s="24" t="s">
        <v>88</v>
      </c>
      <c r="F5" s="25" t="s">
        <v>89</v>
      </c>
      <c r="G5" s="26">
        <v>26</v>
      </c>
      <c r="H5" s="26">
        <v>26</v>
      </c>
      <c r="I5" s="26">
        <v>0</v>
      </c>
      <c r="J5" s="26">
        <v>24</v>
      </c>
      <c r="K5" s="5">
        <f t="shared" si="0"/>
        <v>100</v>
      </c>
      <c r="L5" s="5">
        <f t="shared" si="1"/>
        <v>92.307692307692307</v>
      </c>
    </row>
    <row r="6" spans="1:12">
      <c r="A6" s="25" t="s">
        <v>8</v>
      </c>
      <c r="B6" s="25" t="s">
        <v>229</v>
      </c>
      <c r="C6" s="25" t="s">
        <v>230</v>
      </c>
      <c r="D6" s="25">
        <v>3000</v>
      </c>
      <c r="E6" s="24" t="s">
        <v>88</v>
      </c>
      <c r="F6" s="25" t="s">
        <v>89</v>
      </c>
      <c r="G6" s="26">
        <v>31</v>
      </c>
      <c r="H6" s="26">
        <v>31</v>
      </c>
      <c r="I6" s="26">
        <v>0</v>
      </c>
      <c r="J6" s="26">
        <v>27</v>
      </c>
      <c r="K6" s="5">
        <f t="shared" si="0"/>
        <v>100</v>
      </c>
      <c r="L6" s="5">
        <f t="shared" si="1"/>
        <v>87.096774193548384</v>
      </c>
    </row>
    <row r="7" spans="1:12">
      <c r="A7" s="25" t="s">
        <v>8</v>
      </c>
      <c r="B7" s="25" t="s">
        <v>231</v>
      </c>
      <c r="C7" s="25" t="s">
        <v>232</v>
      </c>
      <c r="D7" s="25">
        <v>1800</v>
      </c>
      <c r="E7" s="24" t="s">
        <v>88</v>
      </c>
      <c r="F7" s="25" t="s">
        <v>89</v>
      </c>
      <c r="G7" s="26">
        <v>19</v>
      </c>
      <c r="H7" s="26">
        <v>19</v>
      </c>
      <c r="I7" s="26">
        <v>0</v>
      </c>
      <c r="J7" s="26">
        <v>18</v>
      </c>
      <c r="K7" s="5">
        <f t="shared" si="0"/>
        <v>100</v>
      </c>
      <c r="L7" s="5">
        <f t="shared" si="1"/>
        <v>94.73684210526315</v>
      </c>
    </row>
    <row r="8" spans="1:12">
      <c r="A8" s="25" t="s">
        <v>8</v>
      </c>
      <c r="B8" s="25" t="s">
        <v>233</v>
      </c>
      <c r="C8" s="25" t="s">
        <v>234</v>
      </c>
      <c r="D8" s="25">
        <v>230</v>
      </c>
      <c r="E8" s="24" t="s">
        <v>95</v>
      </c>
      <c r="F8" s="25" t="s">
        <v>89</v>
      </c>
      <c r="G8" s="26">
        <v>10</v>
      </c>
      <c r="H8" s="26">
        <v>9</v>
      </c>
      <c r="I8" s="26">
        <v>1</v>
      </c>
      <c r="J8" s="26">
        <v>8</v>
      </c>
      <c r="K8" s="5">
        <f t="shared" si="0"/>
        <v>90</v>
      </c>
      <c r="L8" s="5">
        <f t="shared" si="1"/>
        <v>80</v>
      </c>
    </row>
    <row r="9" spans="1:12">
      <c r="A9" s="25" t="s">
        <v>8</v>
      </c>
      <c r="B9" s="25" t="s">
        <v>235</v>
      </c>
      <c r="C9" s="25" t="s">
        <v>236</v>
      </c>
      <c r="D9" s="25">
        <v>400</v>
      </c>
      <c r="E9" s="24" t="s">
        <v>88</v>
      </c>
      <c r="F9" s="25" t="s">
        <v>89</v>
      </c>
      <c r="G9" s="26">
        <v>9</v>
      </c>
      <c r="H9" s="26">
        <v>9</v>
      </c>
      <c r="I9" s="26">
        <v>0</v>
      </c>
      <c r="J9" s="26">
        <v>8</v>
      </c>
      <c r="K9" s="5">
        <f t="shared" si="0"/>
        <v>100</v>
      </c>
      <c r="L9" s="5">
        <f t="shared" si="1"/>
        <v>88.888888888888886</v>
      </c>
    </row>
    <row r="10" spans="1:12">
      <c r="A10" s="25" t="s">
        <v>8</v>
      </c>
      <c r="B10" s="25" t="s">
        <v>237</v>
      </c>
      <c r="C10" s="25" t="s">
        <v>238</v>
      </c>
      <c r="D10" s="25">
        <v>700</v>
      </c>
      <c r="E10" s="24" t="s">
        <v>88</v>
      </c>
      <c r="F10" s="25" t="s">
        <v>89</v>
      </c>
      <c r="G10" s="26">
        <v>9</v>
      </c>
      <c r="H10" s="26">
        <v>9</v>
      </c>
      <c r="I10" s="26">
        <v>0</v>
      </c>
      <c r="J10" s="26">
        <v>8</v>
      </c>
      <c r="K10" s="5">
        <f t="shared" si="0"/>
        <v>100</v>
      </c>
      <c r="L10" s="5">
        <f t="shared" si="1"/>
        <v>88.888888888888886</v>
      </c>
    </row>
    <row r="11" spans="1:12">
      <c r="A11" s="25" t="s">
        <v>8</v>
      </c>
      <c r="B11" s="25" t="s">
        <v>239</v>
      </c>
      <c r="C11" s="25" t="s">
        <v>240</v>
      </c>
      <c r="D11" s="25">
        <v>600</v>
      </c>
      <c r="E11" s="24" t="s">
        <v>88</v>
      </c>
      <c r="F11" s="25" t="s">
        <v>89</v>
      </c>
      <c r="G11" s="26">
        <v>8</v>
      </c>
      <c r="H11" s="26">
        <v>8</v>
      </c>
      <c r="I11" s="26">
        <v>0</v>
      </c>
      <c r="J11" s="26">
        <v>7</v>
      </c>
      <c r="K11" s="5">
        <f t="shared" si="0"/>
        <v>100</v>
      </c>
      <c r="L11" s="5">
        <f t="shared" si="1"/>
        <v>87.5</v>
      </c>
    </row>
    <row r="12" spans="1:12">
      <c r="A12" s="25" t="s">
        <v>8</v>
      </c>
      <c r="B12" s="25" t="s">
        <v>241</v>
      </c>
      <c r="C12" s="25" t="s">
        <v>242</v>
      </c>
      <c r="D12" s="25">
        <v>150</v>
      </c>
      <c r="E12" s="24" t="s">
        <v>88</v>
      </c>
      <c r="F12" s="25" t="s">
        <v>89</v>
      </c>
      <c r="G12" s="26">
        <v>3</v>
      </c>
      <c r="H12" s="26">
        <v>3</v>
      </c>
      <c r="I12" s="26">
        <v>0</v>
      </c>
      <c r="J12" s="26">
        <v>1</v>
      </c>
      <c r="K12" s="5">
        <f t="shared" si="0"/>
        <v>100</v>
      </c>
      <c r="L12" s="5">
        <f t="shared" si="1"/>
        <v>33.333333333333329</v>
      </c>
    </row>
    <row r="13" spans="1:12">
      <c r="A13" s="25" t="s">
        <v>8</v>
      </c>
      <c r="B13" s="25" t="s">
        <v>243</v>
      </c>
      <c r="C13" s="25" t="s">
        <v>244</v>
      </c>
      <c r="D13" s="25">
        <v>400</v>
      </c>
      <c r="E13" s="24" t="s">
        <v>88</v>
      </c>
      <c r="F13" s="25" t="s">
        <v>89</v>
      </c>
      <c r="G13" s="26">
        <v>12</v>
      </c>
      <c r="H13" s="26">
        <v>12</v>
      </c>
      <c r="I13" s="26">
        <v>0</v>
      </c>
      <c r="J13" s="26">
        <v>12</v>
      </c>
      <c r="K13" s="5">
        <f t="shared" si="0"/>
        <v>100</v>
      </c>
      <c r="L13" s="5">
        <f t="shared" si="1"/>
        <v>100</v>
      </c>
    </row>
    <row r="14" spans="1:12">
      <c r="A14" s="25" t="s">
        <v>8</v>
      </c>
      <c r="B14" s="25" t="s">
        <v>245</v>
      </c>
      <c r="C14" s="25" t="s">
        <v>246</v>
      </c>
      <c r="D14" s="25">
        <v>350</v>
      </c>
      <c r="E14" s="24" t="s">
        <v>88</v>
      </c>
      <c r="F14" s="25" t="s">
        <v>89</v>
      </c>
      <c r="G14" s="26">
        <v>8</v>
      </c>
      <c r="H14" s="26">
        <v>8</v>
      </c>
      <c r="I14" s="26">
        <v>0</v>
      </c>
      <c r="J14" s="26">
        <v>6</v>
      </c>
      <c r="K14" s="5">
        <f t="shared" si="0"/>
        <v>100</v>
      </c>
      <c r="L14" s="5">
        <f t="shared" si="1"/>
        <v>75</v>
      </c>
    </row>
    <row r="15" spans="1:12">
      <c r="A15" s="48" t="s">
        <v>12</v>
      </c>
      <c r="B15" s="49" t="s">
        <v>247</v>
      </c>
      <c r="C15" s="49" t="s">
        <v>248</v>
      </c>
      <c r="D15" s="48">
        <v>4500</v>
      </c>
      <c r="E15" s="49" t="s">
        <v>88</v>
      </c>
      <c r="F15" s="48" t="s">
        <v>111</v>
      </c>
      <c r="G15" s="26">
        <v>51</v>
      </c>
      <c r="H15" s="26">
        <v>45</v>
      </c>
      <c r="I15" s="26">
        <v>6</v>
      </c>
      <c r="J15" s="26">
        <v>12</v>
      </c>
      <c r="K15" s="5">
        <f t="shared" si="0"/>
        <v>88.235294117647058</v>
      </c>
      <c r="L15" s="5">
        <f t="shared" si="1"/>
        <v>23.52941176470588</v>
      </c>
    </row>
    <row r="16" spans="1:12">
      <c r="A16" s="48" t="s">
        <v>12</v>
      </c>
      <c r="B16" s="48" t="s">
        <v>249</v>
      </c>
      <c r="C16" s="48" t="s">
        <v>250</v>
      </c>
      <c r="D16" s="48">
        <v>700</v>
      </c>
      <c r="E16" s="49" t="s">
        <v>95</v>
      </c>
      <c r="F16" s="48" t="s">
        <v>111</v>
      </c>
      <c r="G16" s="26">
        <v>5</v>
      </c>
      <c r="H16" s="26">
        <v>5</v>
      </c>
      <c r="I16" s="26">
        <v>0</v>
      </c>
      <c r="J16" s="26">
        <v>5</v>
      </c>
      <c r="K16" s="5">
        <f t="shared" si="0"/>
        <v>100</v>
      </c>
      <c r="L16" s="5">
        <f t="shared" si="1"/>
        <v>100</v>
      </c>
    </row>
    <row r="17" spans="1:12">
      <c r="A17" s="48" t="s">
        <v>12</v>
      </c>
      <c r="B17" s="50" t="s">
        <v>251</v>
      </c>
      <c r="C17" s="50" t="s">
        <v>252</v>
      </c>
      <c r="D17" s="48">
        <v>4000</v>
      </c>
      <c r="E17" s="49" t="s">
        <v>95</v>
      </c>
      <c r="F17" s="48" t="s">
        <v>111</v>
      </c>
      <c r="G17" s="26">
        <v>40</v>
      </c>
      <c r="H17" s="26">
        <v>40</v>
      </c>
      <c r="I17" s="26">
        <v>0</v>
      </c>
      <c r="J17" s="26">
        <v>23</v>
      </c>
      <c r="K17" s="5">
        <f t="shared" si="0"/>
        <v>100</v>
      </c>
      <c r="L17" s="5">
        <f t="shared" si="1"/>
        <v>57.499999999999993</v>
      </c>
    </row>
    <row r="18" spans="1:12">
      <c r="A18" s="48" t="s">
        <v>12</v>
      </c>
      <c r="B18" s="48" t="s">
        <v>253</v>
      </c>
      <c r="C18" s="48" t="s">
        <v>254</v>
      </c>
      <c r="D18" s="48">
        <v>550</v>
      </c>
      <c r="E18" s="49" t="s">
        <v>95</v>
      </c>
      <c r="F18" s="48" t="s">
        <v>111</v>
      </c>
      <c r="G18" s="26">
        <v>18</v>
      </c>
      <c r="H18" s="26">
        <v>18</v>
      </c>
      <c r="I18" s="26">
        <v>0</v>
      </c>
      <c r="J18" s="26">
        <v>14</v>
      </c>
      <c r="K18" s="5">
        <f t="shared" si="0"/>
        <v>100</v>
      </c>
      <c r="L18" s="5">
        <f t="shared" si="1"/>
        <v>77.777777777777786</v>
      </c>
    </row>
    <row r="19" spans="1:12">
      <c r="A19" s="29" t="s">
        <v>12</v>
      </c>
      <c r="B19" s="29" t="s">
        <v>255</v>
      </c>
      <c r="C19" s="29" t="s">
        <v>256</v>
      </c>
      <c r="D19" s="29">
        <v>400</v>
      </c>
      <c r="E19" s="28" t="s">
        <v>95</v>
      </c>
      <c r="F19" s="29" t="s">
        <v>111</v>
      </c>
      <c r="G19" s="26">
        <v>22</v>
      </c>
      <c r="H19" s="26">
        <v>22</v>
      </c>
      <c r="I19" s="26">
        <v>0</v>
      </c>
      <c r="J19" s="26">
        <v>19</v>
      </c>
      <c r="K19" s="5">
        <f t="shared" si="0"/>
        <v>100</v>
      </c>
      <c r="L19" s="5">
        <f t="shared" si="1"/>
        <v>86.36363636363636</v>
      </c>
    </row>
    <row r="20" spans="1:12">
      <c r="A20" s="29" t="s">
        <v>12</v>
      </c>
      <c r="B20" s="29" t="s">
        <v>257</v>
      </c>
      <c r="C20" s="29" t="s">
        <v>258</v>
      </c>
      <c r="D20" s="29">
        <v>800</v>
      </c>
      <c r="E20" s="28" t="s">
        <v>95</v>
      </c>
      <c r="F20" s="29" t="s">
        <v>111</v>
      </c>
      <c r="G20" s="26">
        <v>27</v>
      </c>
      <c r="H20" s="26">
        <v>27</v>
      </c>
      <c r="I20" s="26">
        <v>0</v>
      </c>
      <c r="J20" s="26">
        <v>19</v>
      </c>
      <c r="K20" s="5">
        <f t="shared" si="0"/>
        <v>100</v>
      </c>
      <c r="L20" s="5">
        <f t="shared" si="1"/>
        <v>70.370370370370367</v>
      </c>
    </row>
    <row r="21" spans="1:12">
      <c r="A21" s="25" t="s">
        <v>12</v>
      </c>
      <c r="B21" s="25" t="s">
        <v>259</v>
      </c>
      <c r="C21" s="30" t="s">
        <v>260</v>
      </c>
      <c r="D21" s="25">
        <v>300</v>
      </c>
      <c r="E21" s="24" t="s">
        <v>95</v>
      </c>
      <c r="F21" s="25" t="s">
        <v>111</v>
      </c>
      <c r="G21" s="26">
        <v>21</v>
      </c>
      <c r="H21" s="26">
        <v>20</v>
      </c>
      <c r="I21" s="26">
        <v>1</v>
      </c>
      <c r="J21" s="26">
        <v>1</v>
      </c>
      <c r="K21" s="5">
        <f t="shared" si="0"/>
        <v>95.238095238095227</v>
      </c>
      <c r="L21" s="5">
        <f t="shared" si="1"/>
        <v>4.7619047619047619</v>
      </c>
    </row>
    <row r="22" spans="1:12">
      <c r="A22" s="29" t="s">
        <v>12</v>
      </c>
      <c r="B22" s="29" t="s">
        <v>261</v>
      </c>
      <c r="C22" s="29" t="s">
        <v>262</v>
      </c>
      <c r="D22" s="29">
        <v>800</v>
      </c>
      <c r="E22" s="28" t="s">
        <v>95</v>
      </c>
      <c r="F22" s="29" t="s">
        <v>111</v>
      </c>
      <c r="G22" s="26">
        <v>24</v>
      </c>
      <c r="H22" s="26">
        <v>23</v>
      </c>
      <c r="I22" s="26">
        <v>1</v>
      </c>
      <c r="J22" s="26">
        <v>11</v>
      </c>
      <c r="K22" s="5">
        <f t="shared" si="0"/>
        <v>95.833333333333343</v>
      </c>
      <c r="L22" s="5">
        <f t="shared" si="1"/>
        <v>45.833333333333329</v>
      </c>
    </row>
    <row r="23" spans="1:12">
      <c r="A23" s="25" t="s">
        <v>12</v>
      </c>
      <c r="B23" s="25" t="s">
        <v>263</v>
      </c>
      <c r="C23" s="25" t="s">
        <v>264</v>
      </c>
      <c r="D23" s="25">
        <v>6700</v>
      </c>
      <c r="E23" s="24" t="s">
        <v>88</v>
      </c>
      <c r="F23" s="25" t="s">
        <v>111</v>
      </c>
      <c r="G23" s="26">
        <v>60</v>
      </c>
      <c r="H23" s="26">
        <v>59</v>
      </c>
      <c r="I23" s="26">
        <v>1</v>
      </c>
      <c r="J23" s="26">
        <v>28</v>
      </c>
      <c r="K23" s="5">
        <f t="shared" si="0"/>
        <v>98.333333333333329</v>
      </c>
      <c r="L23" s="5">
        <f t="shared" si="1"/>
        <v>46.666666666666664</v>
      </c>
    </row>
    <row r="24" spans="1:12">
      <c r="A24" s="48" t="s">
        <v>12</v>
      </c>
      <c r="B24" s="50" t="s">
        <v>265</v>
      </c>
      <c r="C24" s="50" t="s">
        <v>266</v>
      </c>
      <c r="D24" s="48">
        <v>4000</v>
      </c>
      <c r="E24" s="49" t="s">
        <v>88</v>
      </c>
      <c r="F24" s="48" t="s">
        <v>111</v>
      </c>
      <c r="G24" s="26">
        <v>11</v>
      </c>
      <c r="H24" s="26">
        <v>11</v>
      </c>
      <c r="I24" s="26">
        <v>0</v>
      </c>
      <c r="J24" s="26">
        <v>2</v>
      </c>
      <c r="K24" s="5">
        <f t="shared" si="0"/>
        <v>100</v>
      </c>
      <c r="L24" s="5">
        <f t="shared" si="1"/>
        <v>18.181818181818183</v>
      </c>
    </row>
    <row r="25" spans="1:12">
      <c r="A25" s="48" t="s">
        <v>8</v>
      </c>
      <c r="B25" s="48" t="s">
        <v>267</v>
      </c>
      <c r="C25" s="48" t="s">
        <v>268</v>
      </c>
      <c r="D25" s="48">
        <v>2000</v>
      </c>
      <c r="E25" s="49" t="s">
        <v>95</v>
      </c>
      <c r="F25" s="48" t="s">
        <v>111</v>
      </c>
      <c r="G25" s="26">
        <v>18</v>
      </c>
      <c r="H25" s="26">
        <v>18</v>
      </c>
      <c r="I25" s="26">
        <v>0</v>
      </c>
      <c r="J25" s="26">
        <v>17</v>
      </c>
      <c r="K25" s="5">
        <f t="shared" si="0"/>
        <v>100</v>
      </c>
      <c r="L25" s="5">
        <f t="shared" si="1"/>
        <v>94.444444444444443</v>
      </c>
    </row>
    <row r="26" spans="1:12">
      <c r="A26" s="48" t="s">
        <v>8</v>
      </c>
      <c r="B26" s="48" t="s">
        <v>269</v>
      </c>
      <c r="C26" s="48" t="s">
        <v>270</v>
      </c>
      <c r="D26" s="48">
        <v>700</v>
      </c>
      <c r="E26" s="49" t="s">
        <v>95</v>
      </c>
      <c r="F26" s="48" t="s">
        <v>111</v>
      </c>
      <c r="G26" s="26">
        <v>15</v>
      </c>
      <c r="H26" s="26">
        <v>15</v>
      </c>
      <c r="I26" s="26">
        <v>0</v>
      </c>
      <c r="J26" s="26">
        <v>12</v>
      </c>
      <c r="K26" s="5">
        <f t="shared" si="0"/>
        <v>100</v>
      </c>
      <c r="L26" s="5">
        <f t="shared" si="1"/>
        <v>80</v>
      </c>
    </row>
    <row r="27" spans="1:12">
      <c r="A27" s="25" t="s">
        <v>8</v>
      </c>
      <c r="B27" s="25" t="s">
        <v>271</v>
      </c>
      <c r="C27" s="25" t="s">
        <v>272</v>
      </c>
      <c r="D27" s="25">
        <v>700</v>
      </c>
      <c r="E27" s="24" t="s">
        <v>95</v>
      </c>
      <c r="F27" s="25" t="s">
        <v>111</v>
      </c>
      <c r="G27" s="26">
        <v>23</v>
      </c>
      <c r="H27" s="26">
        <v>23</v>
      </c>
      <c r="I27" s="26">
        <v>0</v>
      </c>
      <c r="J27" s="26">
        <v>12</v>
      </c>
      <c r="K27" s="5">
        <f t="shared" si="0"/>
        <v>100</v>
      </c>
      <c r="L27" s="5">
        <f t="shared" si="1"/>
        <v>52.173913043478258</v>
      </c>
    </row>
    <row r="28" spans="1:12">
      <c r="A28" s="48" t="s">
        <v>8</v>
      </c>
      <c r="B28" s="48" t="s">
        <v>273</v>
      </c>
      <c r="C28" s="48" t="s">
        <v>274</v>
      </c>
      <c r="D28" s="48">
        <v>2300</v>
      </c>
      <c r="E28" s="49" t="s">
        <v>95</v>
      </c>
      <c r="F28" s="48" t="s">
        <v>111</v>
      </c>
      <c r="G28" s="26">
        <v>27</v>
      </c>
      <c r="H28" s="26">
        <v>27</v>
      </c>
      <c r="I28" s="26">
        <v>0</v>
      </c>
      <c r="J28" s="26">
        <v>20</v>
      </c>
      <c r="K28" s="5">
        <f t="shared" si="0"/>
        <v>100</v>
      </c>
      <c r="L28" s="5">
        <f t="shared" si="1"/>
        <v>74.074074074074076</v>
      </c>
    </row>
    <row r="29" spans="1:12">
      <c r="A29" s="25" t="s">
        <v>8</v>
      </c>
      <c r="B29" s="25" t="s">
        <v>275</v>
      </c>
      <c r="C29" s="25" t="s">
        <v>276</v>
      </c>
      <c r="D29" s="25">
        <v>400</v>
      </c>
      <c r="E29" s="24" t="s">
        <v>95</v>
      </c>
      <c r="F29" s="25" t="s">
        <v>111</v>
      </c>
      <c r="G29" s="26">
        <v>13</v>
      </c>
      <c r="H29" s="26">
        <v>13</v>
      </c>
      <c r="I29" s="26">
        <v>0</v>
      </c>
      <c r="J29" s="26">
        <v>12</v>
      </c>
      <c r="K29" s="5">
        <f t="shared" si="0"/>
        <v>100</v>
      </c>
      <c r="L29" s="5">
        <f t="shared" si="1"/>
        <v>92.307692307692307</v>
      </c>
    </row>
    <row r="30" spans="1:12">
      <c r="A30" s="25" t="s">
        <v>8</v>
      </c>
      <c r="B30" s="25" t="s">
        <v>277</v>
      </c>
      <c r="C30" s="25" t="s">
        <v>278</v>
      </c>
      <c r="D30" s="25">
        <v>1400</v>
      </c>
      <c r="E30" s="24" t="s">
        <v>95</v>
      </c>
      <c r="F30" s="25" t="s">
        <v>111</v>
      </c>
      <c r="G30" s="26">
        <v>10</v>
      </c>
      <c r="H30" s="26">
        <v>10</v>
      </c>
      <c r="I30" s="26">
        <v>0</v>
      </c>
      <c r="J30" s="26">
        <v>10</v>
      </c>
      <c r="K30" s="5">
        <f t="shared" si="0"/>
        <v>100</v>
      </c>
      <c r="L30" s="5">
        <f t="shared" si="1"/>
        <v>100</v>
      </c>
    </row>
    <row r="31" spans="1:12">
      <c r="A31" s="25" t="s">
        <v>8</v>
      </c>
      <c r="B31" s="25" t="s">
        <v>279</v>
      </c>
      <c r="C31" s="25" t="s">
        <v>280</v>
      </c>
      <c r="D31" s="25">
        <v>3000</v>
      </c>
      <c r="E31" s="24" t="s">
        <v>88</v>
      </c>
      <c r="F31" s="25" t="s">
        <v>111</v>
      </c>
      <c r="G31" s="26">
        <v>47</v>
      </c>
      <c r="H31" s="26">
        <v>47</v>
      </c>
      <c r="I31" s="26">
        <v>0</v>
      </c>
      <c r="J31" s="26">
        <v>36</v>
      </c>
      <c r="K31" s="5">
        <f t="shared" si="0"/>
        <v>100</v>
      </c>
      <c r="L31" s="5">
        <f t="shared" si="1"/>
        <v>76.59574468085107</v>
      </c>
    </row>
    <row r="32" spans="1:12">
      <c r="A32" s="48" t="s">
        <v>14</v>
      </c>
      <c r="B32" s="48" t="s">
        <v>281</v>
      </c>
      <c r="C32" s="48" t="s">
        <v>282</v>
      </c>
      <c r="D32" s="48">
        <v>1150</v>
      </c>
      <c r="E32" s="49" t="s">
        <v>88</v>
      </c>
      <c r="F32" s="48" t="s">
        <v>111</v>
      </c>
      <c r="G32" s="26">
        <v>17</v>
      </c>
      <c r="H32" s="26">
        <v>17</v>
      </c>
      <c r="I32" s="26">
        <v>0</v>
      </c>
      <c r="J32" s="26">
        <v>7</v>
      </c>
      <c r="K32" s="5">
        <f t="shared" si="0"/>
        <v>100</v>
      </c>
      <c r="L32" s="5">
        <f t="shared" si="1"/>
        <v>41.17647058823529</v>
      </c>
    </row>
    <row r="33" spans="1:12">
      <c r="A33" s="28" t="s">
        <v>151</v>
      </c>
      <c r="B33" s="28" t="s">
        <v>283</v>
      </c>
      <c r="C33" s="28" t="s">
        <v>284</v>
      </c>
      <c r="D33" s="29">
        <v>1500</v>
      </c>
      <c r="E33" s="28" t="s">
        <v>95</v>
      </c>
      <c r="F33" s="29" t="s">
        <v>111</v>
      </c>
      <c r="G33" s="26">
        <v>20</v>
      </c>
      <c r="H33" s="26">
        <v>20</v>
      </c>
      <c r="I33" s="26">
        <v>0</v>
      </c>
      <c r="J33" s="26">
        <v>6</v>
      </c>
      <c r="K33" s="5">
        <f t="shared" si="0"/>
        <v>100</v>
      </c>
      <c r="L33" s="5">
        <f t="shared" si="1"/>
        <v>30</v>
      </c>
    </row>
    <row r="34" spans="1:12">
      <c r="A34" s="27" t="s">
        <v>14</v>
      </c>
      <c r="B34" s="27" t="s">
        <v>285</v>
      </c>
      <c r="C34" s="27" t="s">
        <v>286</v>
      </c>
      <c r="D34" s="29">
        <v>700</v>
      </c>
      <c r="E34" s="28" t="s">
        <v>95</v>
      </c>
      <c r="F34" s="29" t="s">
        <v>111</v>
      </c>
      <c r="G34" s="26">
        <v>14</v>
      </c>
      <c r="H34" s="26">
        <v>14</v>
      </c>
      <c r="I34" s="26">
        <v>0</v>
      </c>
      <c r="J34" s="26">
        <v>10</v>
      </c>
      <c r="K34" s="5">
        <f t="shared" si="0"/>
        <v>100</v>
      </c>
      <c r="L34" s="5">
        <f t="shared" si="1"/>
        <v>71.428571428571431</v>
      </c>
    </row>
    <row r="35" spans="1:12">
      <c r="A35" s="51" t="s">
        <v>14</v>
      </c>
      <c r="B35" s="51" t="s">
        <v>287</v>
      </c>
      <c r="C35" s="51" t="s">
        <v>288</v>
      </c>
      <c r="D35" s="48">
        <v>26500</v>
      </c>
      <c r="E35" s="49" t="s">
        <v>95</v>
      </c>
      <c r="F35" s="48" t="s">
        <v>111</v>
      </c>
      <c r="G35" s="26">
        <v>258</v>
      </c>
      <c r="H35" s="26">
        <v>257</v>
      </c>
      <c r="I35" s="26">
        <v>1</v>
      </c>
      <c r="J35" s="26">
        <v>136</v>
      </c>
      <c r="K35" s="5">
        <f t="shared" si="0"/>
        <v>99.612403100775197</v>
      </c>
      <c r="L35" s="5">
        <f t="shared" si="1"/>
        <v>52.713178294573652</v>
      </c>
    </row>
    <row r="36" spans="1:12">
      <c r="A36" s="51" t="s">
        <v>14</v>
      </c>
      <c r="B36" s="51" t="s">
        <v>289</v>
      </c>
      <c r="C36" s="51" t="s">
        <v>290</v>
      </c>
      <c r="D36" s="48">
        <v>7500</v>
      </c>
      <c r="E36" s="49" t="s">
        <v>95</v>
      </c>
      <c r="F36" s="48" t="s">
        <v>111</v>
      </c>
      <c r="G36" s="26">
        <v>37</v>
      </c>
      <c r="H36" s="26">
        <v>37</v>
      </c>
      <c r="I36" s="26">
        <v>0</v>
      </c>
      <c r="J36" s="26">
        <v>30</v>
      </c>
      <c r="K36" s="5">
        <f t="shared" si="0"/>
        <v>100</v>
      </c>
      <c r="L36" s="5">
        <f t="shared" si="1"/>
        <v>81.081081081081081</v>
      </c>
    </row>
    <row r="37" spans="1:12">
      <c r="A37" s="27" t="s">
        <v>14</v>
      </c>
      <c r="B37" s="27" t="s">
        <v>291</v>
      </c>
      <c r="C37" s="27" t="s">
        <v>292</v>
      </c>
      <c r="D37" s="29">
        <v>700</v>
      </c>
      <c r="E37" s="28" t="s">
        <v>95</v>
      </c>
      <c r="F37" s="29" t="s">
        <v>111</v>
      </c>
      <c r="G37" s="26">
        <v>12</v>
      </c>
      <c r="H37" s="26">
        <v>12</v>
      </c>
      <c r="I37" s="26">
        <v>0</v>
      </c>
      <c r="J37" s="26">
        <v>10</v>
      </c>
      <c r="K37" s="5">
        <f t="shared" si="0"/>
        <v>100</v>
      </c>
      <c r="L37" s="5">
        <f t="shared" si="1"/>
        <v>83.333333333333343</v>
      </c>
    </row>
    <row r="38" spans="1:12">
      <c r="A38" s="27" t="s">
        <v>14</v>
      </c>
      <c r="B38" s="27" t="s">
        <v>293</v>
      </c>
      <c r="C38" s="27" t="s">
        <v>294</v>
      </c>
      <c r="D38" s="29">
        <v>350</v>
      </c>
      <c r="E38" s="28" t="s">
        <v>95</v>
      </c>
      <c r="F38" s="29" t="s">
        <v>111</v>
      </c>
      <c r="G38" s="26">
        <v>8</v>
      </c>
      <c r="H38" s="26">
        <v>8</v>
      </c>
      <c r="I38" s="26">
        <v>0</v>
      </c>
      <c r="J38" s="26">
        <v>8</v>
      </c>
      <c r="K38" s="5">
        <f t="shared" si="0"/>
        <v>100</v>
      </c>
      <c r="L38" s="5">
        <f t="shared" si="1"/>
        <v>100</v>
      </c>
    </row>
    <row r="39" spans="1:12">
      <c r="A39" s="52" t="s">
        <v>19</v>
      </c>
      <c r="B39" s="52" t="s">
        <v>295</v>
      </c>
      <c r="C39" s="52" t="s">
        <v>296</v>
      </c>
      <c r="D39" s="52">
        <v>4000</v>
      </c>
      <c r="E39" s="53" t="s">
        <v>95</v>
      </c>
      <c r="F39" s="52" t="s">
        <v>111</v>
      </c>
      <c r="G39" s="26">
        <v>85</v>
      </c>
      <c r="H39" s="26">
        <v>85</v>
      </c>
      <c r="I39" s="26">
        <v>0</v>
      </c>
      <c r="J39" s="26">
        <v>9</v>
      </c>
      <c r="K39" s="5">
        <f t="shared" si="0"/>
        <v>100</v>
      </c>
      <c r="L39" s="5">
        <f t="shared" si="1"/>
        <v>10.588235294117647</v>
      </c>
    </row>
    <row r="40" spans="1:12">
      <c r="A40" s="23" t="s">
        <v>19</v>
      </c>
      <c r="B40" s="23" t="s">
        <v>297</v>
      </c>
      <c r="C40" s="23" t="s">
        <v>298</v>
      </c>
      <c r="D40" s="23">
        <v>500</v>
      </c>
      <c r="E40" s="24" t="s">
        <v>95</v>
      </c>
      <c r="F40" s="23" t="s">
        <v>111</v>
      </c>
      <c r="G40" s="26">
        <v>7</v>
      </c>
      <c r="H40" s="26">
        <v>7</v>
      </c>
      <c r="I40" s="26">
        <v>0</v>
      </c>
      <c r="J40" s="26">
        <v>6</v>
      </c>
      <c r="K40" s="5">
        <f t="shared" si="0"/>
        <v>100</v>
      </c>
      <c r="L40" s="5">
        <f t="shared" si="1"/>
        <v>85.714285714285708</v>
      </c>
    </row>
    <row r="41" spans="1:12">
      <c r="A41" s="23" t="s">
        <v>19</v>
      </c>
      <c r="B41" s="23" t="s">
        <v>299</v>
      </c>
      <c r="C41" s="23" t="s">
        <v>300</v>
      </c>
      <c r="D41" s="23">
        <v>150</v>
      </c>
      <c r="E41" s="24" t="s">
        <v>95</v>
      </c>
      <c r="F41" s="23" t="s">
        <v>111</v>
      </c>
      <c r="G41" s="26">
        <v>7</v>
      </c>
      <c r="H41" s="26">
        <v>7</v>
      </c>
      <c r="I41" s="26">
        <v>0</v>
      </c>
      <c r="J41" s="26">
        <v>7</v>
      </c>
      <c r="K41" s="5">
        <f t="shared" si="0"/>
        <v>100</v>
      </c>
      <c r="L41" s="5">
        <f t="shared" si="1"/>
        <v>100</v>
      </c>
    </row>
    <row r="42" spans="1:12">
      <c r="A42" s="52" t="s">
        <v>19</v>
      </c>
      <c r="B42" s="52" t="s">
        <v>27</v>
      </c>
      <c r="C42" s="52" t="s">
        <v>27</v>
      </c>
      <c r="D42" s="52">
        <v>1200</v>
      </c>
      <c r="E42" s="53" t="s">
        <v>95</v>
      </c>
      <c r="F42" s="52" t="s">
        <v>111</v>
      </c>
      <c r="G42" s="26">
        <v>1</v>
      </c>
      <c r="H42" s="26">
        <v>1</v>
      </c>
      <c r="I42" s="26">
        <v>0</v>
      </c>
      <c r="J42" s="26">
        <v>0</v>
      </c>
      <c r="K42" s="5">
        <f t="shared" si="0"/>
        <v>100</v>
      </c>
      <c r="L42" s="5">
        <f t="shared" si="1"/>
        <v>0</v>
      </c>
    </row>
    <row r="43" spans="1:12">
      <c r="A43" s="48" t="s">
        <v>151</v>
      </c>
      <c r="B43" s="48" t="s">
        <v>301</v>
      </c>
      <c r="C43" s="48" t="s">
        <v>302</v>
      </c>
      <c r="D43" s="48">
        <v>1900</v>
      </c>
      <c r="E43" s="49" t="s">
        <v>95</v>
      </c>
      <c r="F43" s="48" t="s">
        <v>89</v>
      </c>
      <c r="G43" s="26">
        <v>12</v>
      </c>
      <c r="H43" s="26">
        <v>10</v>
      </c>
      <c r="I43" s="26">
        <v>2</v>
      </c>
      <c r="J43" s="26">
        <v>9</v>
      </c>
      <c r="K43" s="5">
        <f t="shared" si="0"/>
        <v>83.333333333333343</v>
      </c>
      <c r="L43" s="5">
        <f t="shared" si="1"/>
        <v>75</v>
      </c>
    </row>
    <row r="44" spans="1:12">
      <c r="A44" s="48" t="s">
        <v>151</v>
      </c>
      <c r="B44" s="48" t="s">
        <v>303</v>
      </c>
      <c r="C44" s="48" t="s">
        <v>304</v>
      </c>
      <c r="D44" s="48">
        <v>550</v>
      </c>
      <c r="E44" s="49" t="s">
        <v>95</v>
      </c>
      <c r="F44" s="48" t="s">
        <v>89</v>
      </c>
      <c r="G44" s="26">
        <v>2</v>
      </c>
      <c r="H44" s="26">
        <v>2</v>
      </c>
      <c r="I44" s="26">
        <v>0</v>
      </c>
      <c r="J44" s="26">
        <v>2</v>
      </c>
      <c r="K44" s="5">
        <f t="shared" si="0"/>
        <v>100</v>
      </c>
      <c r="L44" s="5">
        <f t="shared" si="1"/>
        <v>100</v>
      </c>
    </row>
    <row r="45" spans="1:12">
      <c r="A45" s="25" t="s">
        <v>14</v>
      </c>
      <c r="B45" s="24" t="s">
        <v>305</v>
      </c>
      <c r="C45" s="24" t="s">
        <v>306</v>
      </c>
      <c r="D45" s="25">
        <v>14000</v>
      </c>
      <c r="E45" s="24" t="s">
        <v>95</v>
      </c>
      <c r="F45" s="25" t="s">
        <v>89</v>
      </c>
      <c r="G45" s="26">
        <v>111</v>
      </c>
      <c r="H45" s="26">
        <v>111</v>
      </c>
      <c r="I45" s="26">
        <v>0</v>
      </c>
      <c r="J45" s="26">
        <v>94</v>
      </c>
      <c r="K45" s="5">
        <f t="shared" si="0"/>
        <v>100</v>
      </c>
      <c r="L45" s="5">
        <f t="shared" si="1"/>
        <v>84.684684684684683</v>
      </c>
    </row>
    <row r="46" spans="1:12">
      <c r="A46" s="48" t="s">
        <v>14</v>
      </c>
      <c r="B46" s="49" t="s">
        <v>307</v>
      </c>
      <c r="C46" s="49" t="s">
        <v>308</v>
      </c>
      <c r="D46" s="48">
        <v>9000</v>
      </c>
      <c r="E46" s="49" t="s">
        <v>95</v>
      </c>
      <c r="F46" s="48" t="s">
        <v>89</v>
      </c>
      <c r="G46" s="26">
        <v>66</v>
      </c>
      <c r="H46" s="26">
        <v>65</v>
      </c>
      <c r="I46" s="26">
        <v>1</v>
      </c>
      <c r="J46" s="26">
        <v>29</v>
      </c>
      <c r="K46" s="5">
        <f t="shared" si="0"/>
        <v>98.484848484848484</v>
      </c>
      <c r="L46" s="5">
        <f t="shared" si="1"/>
        <v>43.939393939393938</v>
      </c>
    </row>
    <row r="47" spans="1:12">
      <c r="A47" s="25" t="s">
        <v>14</v>
      </c>
      <c r="B47" s="25" t="s">
        <v>309</v>
      </c>
      <c r="C47" s="25" t="s">
        <v>310</v>
      </c>
      <c r="D47" s="25">
        <v>500</v>
      </c>
      <c r="E47" s="24" t="s">
        <v>95</v>
      </c>
      <c r="F47" s="25" t="s">
        <v>111</v>
      </c>
      <c r="G47" s="26">
        <v>6</v>
      </c>
      <c r="H47" s="26">
        <v>6</v>
      </c>
      <c r="I47" s="26">
        <v>0</v>
      </c>
      <c r="J47" s="26">
        <v>6</v>
      </c>
      <c r="K47" s="5">
        <f t="shared" si="0"/>
        <v>100</v>
      </c>
      <c r="L47" s="5">
        <f t="shared" si="1"/>
        <v>100</v>
      </c>
    </row>
    <row r="48" spans="1:12">
      <c r="A48" s="48" t="s">
        <v>14</v>
      </c>
      <c r="B48" s="49" t="s">
        <v>309</v>
      </c>
      <c r="C48" s="49" t="s">
        <v>310</v>
      </c>
      <c r="D48" s="48">
        <v>850</v>
      </c>
      <c r="E48" s="49" t="s">
        <v>95</v>
      </c>
      <c r="F48" s="48" t="s">
        <v>89</v>
      </c>
      <c r="G48" s="26">
        <v>13</v>
      </c>
      <c r="H48" s="26">
        <v>13</v>
      </c>
      <c r="I48" s="26">
        <v>0</v>
      </c>
      <c r="J48" s="26">
        <v>10</v>
      </c>
      <c r="K48" s="5">
        <f t="shared" si="0"/>
        <v>100</v>
      </c>
      <c r="L48" s="5">
        <f t="shared" si="1"/>
        <v>76.923076923076934</v>
      </c>
    </row>
    <row r="49" spans="1:12">
      <c r="A49" s="25" t="s">
        <v>14</v>
      </c>
      <c r="B49" s="24" t="s">
        <v>311</v>
      </c>
      <c r="C49" s="24" t="s">
        <v>312</v>
      </c>
      <c r="D49" s="25">
        <v>3400</v>
      </c>
      <c r="E49" s="24" t="s">
        <v>95</v>
      </c>
      <c r="F49" s="25" t="s">
        <v>89</v>
      </c>
      <c r="G49" s="26">
        <v>40</v>
      </c>
      <c r="H49" s="26">
        <v>40</v>
      </c>
      <c r="I49" s="26">
        <v>0</v>
      </c>
      <c r="J49" s="26">
        <v>35</v>
      </c>
      <c r="K49" s="5">
        <f t="shared" si="0"/>
        <v>100</v>
      </c>
      <c r="L49" s="5">
        <f t="shared" si="1"/>
        <v>87.5</v>
      </c>
    </row>
    <row r="50" spans="1:12">
      <c r="A50" s="25" t="s">
        <v>14</v>
      </c>
      <c r="B50" s="24" t="s">
        <v>313</v>
      </c>
      <c r="C50" s="24" t="s">
        <v>314</v>
      </c>
      <c r="D50" s="25">
        <v>150</v>
      </c>
      <c r="E50" s="24" t="s">
        <v>95</v>
      </c>
      <c r="F50" s="25" t="s">
        <v>89</v>
      </c>
      <c r="G50" s="26">
        <v>1</v>
      </c>
      <c r="H50" s="26">
        <v>1</v>
      </c>
      <c r="I50" s="26">
        <v>0</v>
      </c>
      <c r="J50" s="26">
        <v>1</v>
      </c>
      <c r="K50" s="5">
        <f t="shared" si="0"/>
        <v>100</v>
      </c>
      <c r="L50" s="5">
        <f t="shared" si="1"/>
        <v>100</v>
      </c>
    </row>
    <row r="51" spans="1:12">
      <c r="A51" s="51" t="s">
        <v>14</v>
      </c>
      <c r="B51" s="51" t="s">
        <v>315</v>
      </c>
      <c r="C51" s="51" t="s">
        <v>316</v>
      </c>
      <c r="D51" s="51">
        <v>300</v>
      </c>
      <c r="E51" s="49" t="s">
        <v>95</v>
      </c>
      <c r="F51" s="48" t="s">
        <v>89</v>
      </c>
      <c r="G51" s="26">
        <v>1</v>
      </c>
      <c r="H51" s="26">
        <v>1</v>
      </c>
      <c r="I51" s="26">
        <v>0</v>
      </c>
      <c r="J51" s="26">
        <v>1</v>
      </c>
      <c r="K51" s="5">
        <f t="shared" si="0"/>
        <v>100</v>
      </c>
      <c r="L51" s="5">
        <f t="shared" si="1"/>
        <v>100</v>
      </c>
    </row>
    <row r="52" spans="1:12">
      <c r="A52" s="23" t="s">
        <v>85</v>
      </c>
      <c r="B52" s="23" t="s">
        <v>86</v>
      </c>
      <c r="C52" s="23" t="s">
        <v>87</v>
      </c>
      <c r="D52" s="23">
        <v>4600</v>
      </c>
      <c r="E52" s="24" t="s">
        <v>88</v>
      </c>
      <c r="F52" s="25" t="s">
        <v>89</v>
      </c>
      <c r="G52" s="26">
        <v>47</v>
      </c>
      <c r="H52" s="26">
        <v>46</v>
      </c>
      <c r="I52" s="26">
        <v>1</v>
      </c>
      <c r="J52" s="26">
        <v>9</v>
      </c>
      <c r="K52" s="5">
        <f t="shared" si="0"/>
        <v>97.872340425531917</v>
      </c>
      <c r="L52" s="5">
        <f t="shared" si="1"/>
        <v>19.148936170212767</v>
      </c>
    </row>
    <row r="53" spans="1:12">
      <c r="A53" s="23" t="s">
        <v>85</v>
      </c>
      <c r="B53" s="23" t="s">
        <v>90</v>
      </c>
      <c r="C53" s="23" t="s">
        <v>91</v>
      </c>
      <c r="D53" s="23">
        <v>1800</v>
      </c>
      <c r="E53" s="24" t="s">
        <v>92</v>
      </c>
      <c r="F53" s="25" t="s">
        <v>89</v>
      </c>
      <c r="G53" s="26">
        <v>25</v>
      </c>
      <c r="H53" s="26">
        <v>25</v>
      </c>
      <c r="I53" s="26">
        <v>0</v>
      </c>
      <c r="J53" s="26">
        <v>10</v>
      </c>
      <c r="K53" s="5">
        <f t="shared" si="0"/>
        <v>100</v>
      </c>
      <c r="L53" s="5">
        <f t="shared" si="1"/>
        <v>40</v>
      </c>
    </row>
    <row r="54" spans="1:12">
      <c r="A54" s="23" t="s">
        <v>19</v>
      </c>
      <c r="B54" s="23" t="s">
        <v>93</v>
      </c>
      <c r="C54" s="23" t="s">
        <v>94</v>
      </c>
      <c r="D54" s="23">
        <v>4000</v>
      </c>
      <c r="E54" s="24" t="s">
        <v>95</v>
      </c>
      <c r="F54" s="24" t="s">
        <v>89</v>
      </c>
      <c r="G54" s="26">
        <v>66</v>
      </c>
      <c r="H54" s="26">
        <v>66</v>
      </c>
      <c r="I54" s="26">
        <v>0</v>
      </c>
      <c r="J54" s="26">
        <v>66</v>
      </c>
      <c r="K54" s="5">
        <f t="shared" si="0"/>
        <v>100</v>
      </c>
      <c r="L54" s="5">
        <f t="shared" si="1"/>
        <v>100</v>
      </c>
    </row>
    <row r="55" spans="1:12">
      <c r="A55" s="23" t="s">
        <v>19</v>
      </c>
      <c r="B55" s="23" t="s">
        <v>96</v>
      </c>
      <c r="C55" s="23" t="s">
        <v>97</v>
      </c>
      <c r="D55" s="23">
        <v>1000</v>
      </c>
      <c r="E55" s="24" t="s">
        <v>95</v>
      </c>
      <c r="F55" s="24" t="s">
        <v>89</v>
      </c>
      <c r="G55" s="26">
        <v>19</v>
      </c>
      <c r="H55" s="26">
        <v>19</v>
      </c>
      <c r="I55" s="26">
        <v>0</v>
      </c>
      <c r="J55" s="26">
        <v>19</v>
      </c>
      <c r="K55" s="5">
        <f t="shared" si="0"/>
        <v>100</v>
      </c>
      <c r="L55" s="5">
        <f t="shared" si="1"/>
        <v>100</v>
      </c>
    </row>
    <row r="56" spans="1:12">
      <c r="A56" s="23" t="s">
        <v>98</v>
      </c>
      <c r="B56" s="23" t="s">
        <v>99</v>
      </c>
      <c r="C56" s="23" t="s">
        <v>100</v>
      </c>
      <c r="D56" s="23">
        <v>800</v>
      </c>
      <c r="E56" s="24" t="s">
        <v>95</v>
      </c>
      <c r="F56" s="25" t="s">
        <v>89</v>
      </c>
      <c r="G56" s="26">
        <v>24</v>
      </c>
      <c r="H56" s="26">
        <v>24</v>
      </c>
      <c r="I56" s="26">
        <v>0</v>
      </c>
      <c r="J56" s="26">
        <v>10</v>
      </c>
      <c r="K56" s="5">
        <f t="shared" si="0"/>
        <v>100</v>
      </c>
      <c r="L56" s="5">
        <f t="shared" si="1"/>
        <v>41.666666666666671</v>
      </c>
    </row>
    <row r="57" spans="1:12">
      <c r="A57" s="23" t="s">
        <v>98</v>
      </c>
      <c r="B57" s="23" t="s">
        <v>101</v>
      </c>
      <c r="C57" s="23" t="s">
        <v>102</v>
      </c>
      <c r="D57" s="23">
        <v>2100</v>
      </c>
      <c r="E57" s="24" t="s">
        <v>92</v>
      </c>
      <c r="F57" s="25" t="s">
        <v>89</v>
      </c>
      <c r="G57" s="26">
        <v>31</v>
      </c>
      <c r="H57" s="26">
        <v>31</v>
      </c>
      <c r="I57" s="26">
        <v>0</v>
      </c>
      <c r="J57" s="26">
        <v>18</v>
      </c>
      <c r="K57" s="5">
        <f t="shared" si="0"/>
        <v>100</v>
      </c>
      <c r="L57" s="5">
        <f t="shared" si="1"/>
        <v>58.064516129032263</v>
      </c>
    </row>
    <row r="58" spans="1:12">
      <c r="A58" s="23" t="s">
        <v>98</v>
      </c>
      <c r="B58" s="23" t="s">
        <v>103</v>
      </c>
      <c r="C58" s="23" t="s">
        <v>104</v>
      </c>
      <c r="D58" s="23">
        <v>200</v>
      </c>
      <c r="E58" s="24" t="s">
        <v>92</v>
      </c>
      <c r="F58" s="25" t="s">
        <v>89</v>
      </c>
      <c r="G58" s="26">
        <v>2</v>
      </c>
      <c r="H58" s="26">
        <v>0</v>
      </c>
      <c r="I58" s="26">
        <v>2</v>
      </c>
      <c r="J58" s="26">
        <v>0</v>
      </c>
      <c r="K58" s="5">
        <f t="shared" si="0"/>
        <v>0</v>
      </c>
      <c r="L58" s="5">
        <f t="shared" si="1"/>
        <v>0</v>
      </c>
    </row>
    <row r="59" spans="1:12">
      <c r="A59" s="23" t="s">
        <v>36</v>
      </c>
      <c r="B59" s="23" t="s">
        <v>105</v>
      </c>
      <c r="C59" s="23" t="s">
        <v>106</v>
      </c>
      <c r="D59" s="23">
        <v>9000</v>
      </c>
      <c r="E59" s="24" t="s">
        <v>92</v>
      </c>
      <c r="F59" s="25" t="s">
        <v>89</v>
      </c>
      <c r="G59" s="26">
        <v>104</v>
      </c>
      <c r="H59" s="26">
        <v>88</v>
      </c>
      <c r="I59" s="26">
        <v>16</v>
      </c>
      <c r="J59" s="26">
        <v>12</v>
      </c>
      <c r="K59" s="5">
        <f t="shared" si="0"/>
        <v>84.615384615384613</v>
      </c>
      <c r="L59" s="5">
        <f t="shared" si="1"/>
        <v>11.538461538461538</v>
      </c>
    </row>
    <row r="60" spans="1:12">
      <c r="A60" s="23" t="s">
        <v>21</v>
      </c>
      <c r="B60" s="23" t="s">
        <v>107</v>
      </c>
      <c r="C60" s="23" t="s">
        <v>108</v>
      </c>
      <c r="D60" s="23">
        <v>19000</v>
      </c>
      <c r="E60" s="24" t="s">
        <v>92</v>
      </c>
      <c r="F60" s="25" t="s">
        <v>89</v>
      </c>
      <c r="G60" s="26">
        <v>128</v>
      </c>
      <c r="H60" s="26">
        <v>119</v>
      </c>
      <c r="I60" s="26">
        <v>9</v>
      </c>
      <c r="J60" s="26">
        <v>82</v>
      </c>
      <c r="K60" s="5">
        <f t="shared" si="0"/>
        <v>92.96875</v>
      </c>
      <c r="L60" s="5">
        <f t="shared" si="1"/>
        <v>64.0625</v>
      </c>
    </row>
    <row r="61" spans="1:12">
      <c r="A61" s="25" t="s">
        <v>8</v>
      </c>
      <c r="B61" s="25" t="s">
        <v>109</v>
      </c>
      <c r="C61" s="25" t="s">
        <v>110</v>
      </c>
      <c r="D61" s="25">
        <v>650</v>
      </c>
      <c r="E61" s="24" t="s">
        <v>92</v>
      </c>
      <c r="F61" s="25" t="s">
        <v>111</v>
      </c>
      <c r="G61" s="26">
        <v>3</v>
      </c>
      <c r="H61" s="26">
        <v>3</v>
      </c>
      <c r="I61" s="26">
        <v>0</v>
      </c>
      <c r="J61" s="26">
        <v>3</v>
      </c>
      <c r="K61" s="5">
        <f t="shared" si="0"/>
        <v>100</v>
      </c>
      <c r="L61" s="5">
        <f t="shared" si="1"/>
        <v>100</v>
      </c>
    </row>
    <row r="62" spans="1:12">
      <c r="A62" s="23" t="s">
        <v>14</v>
      </c>
      <c r="B62" s="23" t="s">
        <v>112</v>
      </c>
      <c r="C62" s="23" t="s">
        <v>113</v>
      </c>
      <c r="D62" s="23">
        <v>2000</v>
      </c>
      <c r="E62" s="24" t="s">
        <v>88</v>
      </c>
      <c r="F62" s="25" t="s">
        <v>111</v>
      </c>
      <c r="G62" s="26">
        <v>24</v>
      </c>
      <c r="H62" s="26">
        <v>24</v>
      </c>
      <c r="I62" s="26">
        <v>0</v>
      </c>
      <c r="J62" s="26">
        <v>18</v>
      </c>
      <c r="K62" s="5">
        <f t="shared" si="0"/>
        <v>100</v>
      </c>
      <c r="L62" s="5">
        <f t="shared" si="1"/>
        <v>75</v>
      </c>
    </row>
    <row r="63" spans="1:12">
      <c r="A63" s="27" t="s">
        <v>14</v>
      </c>
      <c r="B63" s="27" t="s">
        <v>114</v>
      </c>
      <c r="C63" s="27" t="s">
        <v>115</v>
      </c>
      <c r="D63" s="27">
        <v>450</v>
      </c>
      <c r="E63" s="28" t="s">
        <v>95</v>
      </c>
      <c r="F63" s="29" t="s">
        <v>111</v>
      </c>
      <c r="G63" s="26">
        <v>27</v>
      </c>
      <c r="H63" s="26">
        <v>27</v>
      </c>
      <c r="I63" s="26">
        <v>0</v>
      </c>
      <c r="J63" s="26">
        <v>0</v>
      </c>
      <c r="K63" s="5">
        <f t="shared" si="0"/>
        <v>100</v>
      </c>
      <c r="L63" s="5">
        <f t="shared" si="1"/>
        <v>0</v>
      </c>
    </row>
    <row r="64" spans="1:12">
      <c r="A64" s="23" t="s">
        <v>12</v>
      </c>
      <c r="B64" s="24" t="s">
        <v>116</v>
      </c>
      <c r="C64" s="23" t="s">
        <v>117</v>
      </c>
      <c r="D64" s="23">
        <v>200</v>
      </c>
      <c r="E64" s="24" t="s">
        <v>92</v>
      </c>
      <c r="F64" s="25" t="s">
        <v>111</v>
      </c>
      <c r="G64" s="26">
        <v>3</v>
      </c>
      <c r="H64" s="26">
        <v>3</v>
      </c>
      <c r="I64" s="26">
        <v>0</v>
      </c>
      <c r="J64" s="26">
        <v>3</v>
      </c>
      <c r="K64" s="5">
        <f t="shared" si="0"/>
        <v>100</v>
      </c>
      <c r="L64" s="5">
        <f t="shared" si="1"/>
        <v>100</v>
      </c>
    </row>
    <row r="65" spans="1:12">
      <c r="A65" s="23" t="s">
        <v>12</v>
      </c>
      <c r="B65" s="30" t="s">
        <v>118</v>
      </c>
      <c r="C65" s="30" t="s">
        <v>119</v>
      </c>
      <c r="D65" s="23">
        <v>200</v>
      </c>
      <c r="E65" s="24" t="s">
        <v>92</v>
      </c>
      <c r="F65" s="25" t="s">
        <v>111</v>
      </c>
      <c r="G65" s="26">
        <v>1</v>
      </c>
      <c r="H65" s="26">
        <v>1</v>
      </c>
      <c r="I65" s="26">
        <v>0</v>
      </c>
      <c r="J65" s="26">
        <v>1</v>
      </c>
      <c r="K65" s="5">
        <f t="shared" si="0"/>
        <v>100</v>
      </c>
      <c r="L65" s="5">
        <f t="shared" si="1"/>
        <v>100</v>
      </c>
    </row>
    <row r="66" spans="1:12">
      <c r="A66" s="23" t="s">
        <v>12</v>
      </c>
      <c r="B66" s="23" t="s">
        <v>120</v>
      </c>
      <c r="C66" s="23" t="s">
        <v>121</v>
      </c>
      <c r="D66" s="23">
        <v>350</v>
      </c>
      <c r="E66" s="24" t="s">
        <v>92</v>
      </c>
      <c r="F66" s="25" t="s">
        <v>111</v>
      </c>
      <c r="G66" s="26">
        <v>1</v>
      </c>
      <c r="H66" s="26">
        <v>1</v>
      </c>
      <c r="I66" s="26">
        <v>0</v>
      </c>
      <c r="J66" s="26">
        <v>1</v>
      </c>
      <c r="K66" s="5">
        <f t="shared" si="0"/>
        <v>100</v>
      </c>
      <c r="L66" s="5">
        <f t="shared" si="1"/>
        <v>100</v>
      </c>
    </row>
    <row r="67" spans="1:12">
      <c r="A67" s="23" t="s">
        <v>12</v>
      </c>
      <c r="B67" s="23" t="s">
        <v>122</v>
      </c>
      <c r="C67" s="23" t="s">
        <v>123</v>
      </c>
      <c r="D67" s="23">
        <v>1100</v>
      </c>
      <c r="E67" s="24" t="s">
        <v>92</v>
      </c>
      <c r="F67" s="25" t="s">
        <v>89</v>
      </c>
      <c r="G67" s="26">
        <v>10</v>
      </c>
      <c r="H67" s="26">
        <v>10</v>
      </c>
      <c r="I67" s="26">
        <v>0</v>
      </c>
      <c r="J67" s="26">
        <v>7</v>
      </c>
      <c r="K67" s="5">
        <f t="shared" ref="K67:K78" si="2">H67/G67*100</f>
        <v>100</v>
      </c>
      <c r="L67" s="5">
        <f t="shared" ref="L67:L78" si="3">J67/G67*100</f>
        <v>70</v>
      </c>
    </row>
    <row r="68" spans="1:12">
      <c r="A68" s="23" t="s">
        <v>12</v>
      </c>
      <c r="B68" s="30" t="s">
        <v>124</v>
      </c>
      <c r="C68" s="30" t="s">
        <v>124</v>
      </c>
      <c r="D68" s="23">
        <v>400</v>
      </c>
      <c r="E68" s="24" t="s">
        <v>92</v>
      </c>
      <c r="F68" s="25" t="s">
        <v>111</v>
      </c>
      <c r="G68" s="26">
        <v>3</v>
      </c>
      <c r="H68" s="26">
        <v>3</v>
      </c>
      <c r="I68" s="26">
        <v>0</v>
      </c>
      <c r="J68" s="26">
        <v>1</v>
      </c>
      <c r="K68" s="5">
        <f t="shared" si="2"/>
        <v>100</v>
      </c>
      <c r="L68" s="5">
        <f t="shared" si="3"/>
        <v>33.333333333333329</v>
      </c>
    </row>
    <row r="69" spans="1:12">
      <c r="A69" s="23" t="s">
        <v>12</v>
      </c>
      <c r="B69" s="30" t="s">
        <v>125</v>
      </c>
      <c r="C69" s="30" t="s">
        <v>125</v>
      </c>
      <c r="D69" s="23">
        <v>400</v>
      </c>
      <c r="E69" s="24" t="s">
        <v>92</v>
      </c>
      <c r="F69" s="25" t="s">
        <v>89</v>
      </c>
      <c r="G69" s="26">
        <v>5</v>
      </c>
      <c r="H69" s="26">
        <v>5</v>
      </c>
      <c r="I69" s="26">
        <v>0</v>
      </c>
      <c r="J69" s="26">
        <v>5</v>
      </c>
      <c r="K69" s="5">
        <f t="shared" si="2"/>
        <v>100</v>
      </c>
      <c r="L69" s="5">
        <f t="shared" si="3"/>
        <v>100</v>
      </c>
    </row>
    <row r="70" spans="1:12">
      <c r="A70" s="23" t="s">
        <v>14</v>
      </c>
      <c r="B70" s="23" t="s">
        <v>126</v>
      </c>
      <c r="C70" s="23" t="s">
        <v>127</v>
      </c>
      <c r="D70" s="23">
        <v>800</v>
      </c>
      <c r="E70" s="24" t="s">
        <v>92</v>
      </c>
      <c r="F70" s="25" t="s">
        <v>111</v>
      </c>
      <c r="G70" s="26">
        <v>6</v>
      </c>
      <c r="H70" s="26">
        <v>6</v>
      </c>
      <c r="I70" s="26">
        <v>0</v>
      </c>
      <c r="J70" s="26">
        <v>5</v>
      </c>
      <c r="K70" s="5">
        <f t="shared" si="2"/>
        <v>100</v>
      </c>
      <c r="L70" s="5">
        <f t="shared" si="3"/>
        <v>83.333333333333343</v>
      </c>
    </row>
    <row r="71" spans="1:12">
      <c r="A71" s="23" t="s">
        <v>85</v>
      </c>
      <c r="B71" s="24" t="s">
        <v>128</v>
      </c>
      <c r="C71" s="23" t="s">
        <v>129</v>
      </c>
      <c r="D71" s="23">
        <v>17500</v>
      </c>
      <c r="E71" s="24" t="s">
        <v>92</v>
      </c>
      <c r="F71" s="25" t="s">
        <v>111</v>
      </c>
      <c r="G71" s="26">
        <v>266</v>
      </c>
      <c r="H71" s="26">
        <v>266</v>
      </c>
      <c r="I71" s="26">
        <v>0</v>
      </c>
      <c r="J71" s="26">
        <v>231</v>
      </c>
      <c r="K71" s="5">
        <f t="shared" si="2"/>
        <v>100</v>
      </c>
      <c r="L71" s="5">
        <f t="shared" si="3"/>
        <v>86.842105263157904</v>
      </c>
    </row>
    <row r="72" spans="1:12">
      <c r="A72" s="23" t="s">
        <v>98</v>
      </c>
      <c r="B72" s="23" t="s">
        <v>130</v>
      </c>
      <c r="C72" s="23" t="s">
        <v>131</v>
      </c>
      <c r="D72" s="23">
        <v>2300</v>
      </c>
      <c r="E72" s="24" t="s">
        <v>92</v>
      </c>
      <c r="F72" s="25" t="s">
        <v>111</v>
      </c>
      <c r="G72" s="26">
        <v>44</v>
      </c>
      <c r="H72" s="26">
        <v>44</v>
      </c>
      <c r="I72" s="26">
        <v>0</v>
      </c>
      <c r="J72" s="26">
        <v>26</v>
      </c>
      <c r="K72" s="5">
        <f t="shared" si="2"/>
        <v>100</v>
      </c>
      <c r="L72" s="5">
        <f t="shared" si="3"/>
        <v>59.090909090909093</v>
      </c>
    </row>
    <row r="73" spans="1:12">
      <c r="A73" s="23" t="s">
        <v>98</v>
      </c>
      <c r="B73" s="23" t="s">
        <v>132</v>
      </c>
      <c r="C73" s="23" t="s">
        <v>133</v>
      </c>
      <c r="D73" s="23">
        <v>3400</v>
      </c>
      <c r="E73" s="24" t="s">
        <v>92</v>
      </c>
      <c r="F73" s="25" t="s">
        <v>111</v>
      </c>
      <c r="G73" s="26">
        <v>62</v>
      </c>
      <c r="H73" s="26">
        <v>55</v>
      </c>
      <c r="I73" s="26">
        <v>7</v>
      </c>
      <c r="J73" s="26">
        <v>36</v>
      </c>
      <c r="K73" s="5">
        <f t="shared" si="2"/>
        <v>88.709677419354833</v>
      </c>
      <c r="L73" s="5">
        <f t="shared" si="3"/>
        <v>58.064516129032263</v>
      </c>
    </row>
    <row r="74" spans="1:12">
      <c r="A74" s="23" t="s">
        <v>36</v>
      </c>
      <c r="B74" s="23" t="s">
        <v>134</v>
      </c>
      <c r="C74" s="23" t="s">
        <v>135</v>
      </c>
      <c r="D74" s="23">
        <v>3000</v>
      </c>
      <c r="E74" s="24" t="s">
        <v>92</v>
      </c>
      <c r="F74" s="25" t="s">
        <v>111</v>
      </c>
      <c r="G74" s="26">
        <v>35</v>
      </c>
      <c r="H74" s="26">
        <v>35</v>
      </c>
      <c r="I74" s="26">
        <v>0</v>
      </c>
      <c r="J74" s="26">
        <v>34</v>
      </c>
      <c r="K74" s="5">
        <f t="shared" si="2"/>
        <v>100</v>
      </c>
      <c r="L74" s="5">
        <f t="shared" si="3"/>
        <v>97.142857142857139</v>
      </c>
    </row>
    <row r="75" spans="1:12">
      <c r="A75" s="23" t="s">
        <v>36</v>
      </c>
      <c r="B75" s="23" t="s">
        <v>136</v>
      </c>
      <c r="C75" s="23" t="s">
        <v>137</v>
      </c>
      <c r="D75" s="23">
        <v>9000</v>
      </c>
      <c r="E75" s="24" t="s">
        <v>92</v>
      </c>
      <c r="F75" s="25" t="s">
        <v>111</v>
      </c>
      <c r="G75" s="26">
        <v>20</v>
      </c>
      <c r="H75" s="26">
        <v>20</v>
      </c>
      <c r="I75" s="26">
        <v>0</v>
      </c>
      <c r="J75" s="26">
        <v>0</v>
      </c>
      <c r="K75" s="5">
        <f t="shared" si="2"/>
        <v>100</v>
      </c>
      <c r="L75" s="5">
        <f t="shared" si="3"/>
        <v>0</v>
      </c>
    </row>
    <row r="76" spans="1:12">
      <c r="A76" s="23" t="s">
        <v>21</v>
      </c>
      <c r="B76" s="23" t="s">
        <v>138</v>
      </c>
      <c r="C76" s="23" t="s">
        <v>139</v>
      </c>
      <c r="D76" s="23">
        <v>10000</v>
      </c>
      <c r="E76" s="24" t="s">
        <v>92</v>
      </c>
      <c r="F76" s="25" t="s">
        <v>111</v>
      </c>
      <c r="G76" s="26">
        <v>98</v>
      </c>
      <c r="H76" s="26">
        <v>85</v>
      </c>
      <c r="I76" s="26">
        <v>13</v>
      </c>
      <c r="J76" s="26">
        <v>47</v>
      </c>
      <c r="K76" s="5">
        <f t="shared" si="2"/>
        <v>86.734693877551024</v>
      </c>
      <c r="L76" s="5">
        <f t="shared" si="3"/>
        <v>47.959183673469383</v>
      </c>
    </row>
    <row r="77" spans="1:12">
      <c r="A77" s="23" t="s">
        <v>14</v>
      </c>
      <c r="B77" s="23" t="s">
        <v>140</v>
      </c>
      <c r="C77" s="23" t="s">
        <v>140</v>
      </c>
      <c r="D77" s="23">
        <v>5000</v>
      </c>
      <c r="E77" s="24" t="s">
        <v>92</v>
      </c>
      <c r="F77" s="25" t="s">
        <v>111</v>
      </c>
      <c r="G77" s="26">
        <v>12</v>
      </c>
      <c r="H77" s="26">
        <v>12</v>
      </c>
      <c r="I77" s="26">
        <v>0</v>
      </c>
      <c r="J77" s="26">
        <v>4</v>
      </c>
      <c r="K77" s="5">
        <f t="shared" si="2"/>
        <v>100</v>
      </c>
      <c r="L77" s="5">
        <f t="shared" si="3"/>
        <v>33.333333333333329</v>
      </c>
    </row>
    <row r="78" spans="1:12">
      <c r="A78" s="23" t="s">
        <v>14</v>
      </c>
      <c r="B78" s="23" t="s">
        <v>140</v>
      </c>
      <c r="C78" s="23" t="s">
        <v>140</v>
      </c>
      <c r="D78" s="23">
        <v>5000</v>
      </c>
      <c r="E78" s="24" t="s">
        <v>92</v>
      </c>
      <c r="F78" s="25" t="s">
        <v>89</v>
      </c>
      <c r="G78" s="26">
        <v>28</v>
      </c>
      <c r="H78" s="26">
        <v>28</v>
      </c>
      <c r="I78" s="26">
        <v>0</v>
      </c>
      <c r="J78" s="26">
        <v>25</v>
      </c>
      <c r="K78" s="5">
        <f t="shared" si="2"/>
        <v>100</v>
      </c>
      <c r="L78" s="5">
        <f t="shared" si="3"/>
        <v>89.285714285714292</v>
      </c>
    </row>
    <row r="79" spans="1:12">
      <c r="F79" s="54" t="s">
        <v>80</v>
      </c>
      <c r="G79" s="42">
        <f>SUM(G2:G78)</f>
        <v>2520</v>
      </c>
      <c r="H79" s="42">
        <f t="shared" ref="H79:J79" si="4">SUM(H2:H78)</f>
        <v>2454</v>
      </c>
      <c r="I79" s="42">
        <f t="shared" si="4"/>
        <v>66</v>
      </c>
      <c r="J79" s="42">
        <f t="shared" si="4"/>
        <v>1510</v>
      </c>
      <c r="K79" s="42"/>
      <c r="L79" s="42"/>
    </row>
    <row r="80" spans="1:12">
      <c r="F80" s="13"/>
      <c r="G80" s="13"/>
      <c r="H80" s="55">
        <f>H79/G79*100</f>
        <v>97.38095238095238</v>
      </c>
      <c r="I80" s="13"/>
      <c r="J80" s="55">
        <f>J79/G79*100</f>
        <v>59.920634920634917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ABKP Quantity</vt:lpstr>
      <vt:lpstr>ABKP Quality</vt:lpstr>
      <vt:lpstr>JDP Quantity</vt:lpstr>
      <vt:lpstr>JDP Quality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kush rawat</cp:lastModifiedBy>
  <cp:lastPrinted>2024-01-06T05:41:39Z</cp:lastPrinted>
  <dcterms:created xsi:type="dcterms:W3CDTF">2015-06-05T18:17:20Z</dcterms:created>
  <dcterms:modified xsi:type="dcterms:W3CDTF">2024-01-09T07:27:11Z</dcterms:modified>
</cp:coreProperties>
</file>