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epak Sharma\Desktop\"/>
    </mc:Choice>
  </mc:AlternateContent>
  <xr:revisionPtr revIDLastSave="0" documentId="8_{F6126125-87EE-43A9-BA3D-0915E19699CC}" xr6:coauthVersionLast="47" xr6:coauthVersionMax="47" xr10:uidLastSave="{00000000-0000-0000-0000-000000000000}"/>
  <bookViews>
    <workbookView xWindow="-120" yWindow="-120" windowWidth="20730" windowHeight="11160" activeTab="3" xr2:uid="{393AFA06-64F4-4E2A-AC97-EBD66BF80110}"/>
  </bookViews>
  <sheets>
    <sheet name="ZONE" sheetId="2" r:id="rId1"/>
    <sheet name="Focus and NEW Products" sheetId="5" r:id="rId2"/>
    <sheet name="Sales Return" sheetId="3" r:id="rId3"/>
    <sheet name="CD &amp; 100 DSO Parties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4" l="1"/>
  <c r="L14" i="4"/>
  <c r="K14" i="4"/>
  <c r="G14" i="4"/>
  <c r="F14" i="4"/>
  <c r="H14" i="4" s="1"/>
  <c r="E14" i="4"/>
  <c r="D14" i="4"/>
  <c r="O13" i="4"/>
  <c r="M13" i="4"/>
  <c r="H13" i="4"/>
  <c r="F13" i="4"/>
  <c r="O12" i="4"/>
  <c r="M12" i="4"/>
  <c r="M14" i="4" s="1"/>
  <c r="O14" i="4" s="1"/>
  <c r="H12" i="4"/>
  <c r="F12" i="4"/>
  <c r="N7" i="4"/>
  <c r="L7" i="4"/>
  <c r="K7" i="4"/>
  <c r="G7" i="4"/>
  <c r="E7" i="4"/>
  <c r="D7" i="4"/>
  <c r="M6" i="4"/>
  <c r="O6" i="4" s="1"/>
  <c r="H6" i="4"/>
  <c r="F6" i="4"/>
  <c r="M5" i="4"/>
  <c r="M7" i="4" s="1"/>
  <c r="O7" i="4" s="1"/>
  <c r="H5" i="4"/>
  <c r="F5" i="4"/>
  <c r="F7" i="4" s="1"/>
  <c r="H7" i="4" s="1"/>
  <c r="J25" i="3"/>
  <c r="G25" i="3"/>
  <c r="D25" i="3"/>
  <c r="J24" i="3"/>
  <c r="G24" i="3"/>
  <c r="D24" i="3"/>
  <c r="J23" i="3"/>
  <c r="G23" i="3"/>
  <c r="D23" i="3"/>
  <c r="J22" i="3"/>
  <c r="G22" i="3"/>
  <c r="D22" i="3"/>
  <c r="J21" i="3"/>
  <c r="G21" i="3"/>
  <c r="D21" i="3"/>
  <c r="J20" i="3"/>
  <c r="G20" i="3"/>
  <c r="D20" i="3"/>
  <c r="J19" i="3"/>
  <c r="G19" i="3"/>
  <c r="D19" i="3"/>
  <c r="J18" i="3"/>
  <c r="G18" i="3"/>
  <c r="D18" i="3"/>
  <c r="J17" i="3"/>
  <c r="G17" i="3"/>
  <c r="D17" i="3"/>
  <c r="J16" i="3"/>
  <c r="G16" i="3"/>
  <c r="D16" i="3"/>
  <c r="J15" i="3"/>
  <c r="G15" i="3"/>
  <c r="D15" i="3"/>
  <c r="I11" i="3"/>
  <c r="H11" i="3"/>
  <c r="J11" i="3" s="1"/>
  <c r="G11" i="3"/>
  <c r="D11" i="3"/>
  <c r="I10" i="3"/>
  <c r="J10" i="3" s="1"/>
  <c r="H10" i="3"/>
  <c r="G10" i="3"/>
  <c r="D10" i="3"/>
  <c r="J9" i="3"/>
  <c r="I9" i="3"/>
  <c r="H9" i="3"/>
  <c r="G9" i="3"/>
  <c r="D9" i="3"/>
  <c r="I8" i="3"/>
  <c r="H8" i="3"/>
  <c r="J8" i="3" s="1"/>
  <c r="G8" i="3"/>
  <c r="D8" i="3"/>
  <c r="I7" i="3"/>
  <c r="H7" i="3"/>
  <c r="J7" i="3" s="1"/>
  <c r="G7" i="3"/>
  <c r="D7" i="3"/>
  <c r="I6" i="3"/>
  <c r="J6" i="3" s="1"/>
  <c r="H6" i="3"/>
  <c r="G6" i="3"/>
  <c r="D6" i="3"/>
  <c r="J5" i="3"/>
  <c r="I5" i="3"/>
  <c r="H5" i="3"/>
  <c r="G5" i="3"/>
  <c r="D5" i="3"/>
  <c r="I4" i="3"/>
  <c r="H4" i="3"/>
  <c r="J4" i="3" s="1"/>
  <c r="G4" i="3"/>
  <c r="D4" i="3"/>
  <c r="K19" i="2"/>
  <c r="J19" i="2"/>
  <c r="L19" i="2" s="1"/>
  <c r="K18" i="2"/>
  <c r="L18" i="2" s="1"/>
  <c r="J18" i="2"/>
  <c r="K17" i="2"/>
  <c r="L17" i="2" s="1"/>
  <c r="J17" i="2"/>
  <c r="K16" i="2"/>
  <c r="L16" i="2" s="1"/>
  <c r="J16" i="2"/>
  <c r="L15" i="2"/>
  <c r="K15" i="2"/>
  <c r="J15" i="2"/>
  <c r="K14" i="2"/>
  <c r="L14" i="2" s="1"/>
  <c r="J14" i="2"/>
  <c r="K13" i="2"/>
  <c r="L13" i="2" s="1"/>
  <c r="J13" i="2"/>
  <c r="K12" i="2"/>
  <c r="L12" i="2" s="1"/>
  <c r="J12" i="2"/>
  <c r="L11" i="2"/>
  <c r="K11" i="2"/>
  <c r="J11" i="2"/>
  <c r="K10" i="2"/>
  <c r="L10" i="2" s="1"/>
  <c r="J10" i="2"/>
  <c r="K9" i="2"/>
  <c r="L9" i="2" s="1"/>
  <c r="J9" i="2"/>
  <c r="K8" i="2"/>
  <c r="L8" i="2" s="1"/>
  <c r="J8" i="2"/>
  <c r="N7" i="2"/>
  <c r="K7" i="2"/>
  <c r="L7" i="2" s="1"/>
  <c r="J7" i="2"/>
  <c r="L6" i="2"/>
  <c r="K6" i="2"/>
  <c r="J6" i="2"/>
  <c r="K5" i="2"/>
  <c r="L5" i="2" s="1"/>
  <c r="J5" i="2"/>
  <c r="K4" i="2"/>
  <c r="L4" i="2" s="1"/>
  <c r="J4" i="2"/>
  <c r="K3" i="2"/>
  <c r="L3" i="2" s="1"/>
  <c r="J3" i="2"/>
  <c r="L2" i="2"/>
  <c r="K2" i="2"/>
  <c r="J2" i="2"/>
  <c r="O5" i="4" l="1"/>
</calcChain>
</file>

<file path=xl/sharedStrings.xml><?xml version="1.0" encoding="utf-8"?>
<sst xmlns="http://schemas.openxmlformats.org/spreadsheetml/2006/main" count="140" uniqueCount="87">
  <si>
    <t>Row Labels</t>
  </si>
  <si>
    <t>Sum of Q1_Tgt_val</t>
  </si>
  <si>
    <t>Sum of Q1_Ach_val</t>
  </si>
  <si>
    <t>Sum of Q2_Tgt_val</t>
  </si>
  <si>
    <t>Sum of Q2_Ach_val</t>
  </si>
  <si>
    <t>Sum of Q3_Tgt_val</t>
  </si>
  <si>
    <t>Sum of Q3_Ach_val</t>
  </si>
  <si>
    <t>Sum of Q4_Tgt_val</t>
  </si>
  <si>
    <t>Sum of Q4_Ach_val</t>
  </si>
  <si>
    <t>TGT</t>
  </si>
  <si>
    <t>ACH</t>
  </si>
  <si>
    <t>%</t>
  </si>
  <si>
    <t>Begusarai</t>
  </si>
  <si>
    <t>Berhampore</t>
  </si>
  <si>
    <t>Bhagalpur</t>
  </si>
  <si>
    <t>Buxar</t>
  </si>
  <si>
    <t>Chhapra</t>
  </si>
  <si>
    <t>Daltonganj</t>
  </si>
  <si>
    <t>Deoghar</t>
  </si>
  <si>
    <t>Gaya</t>
  </si>
  <si>
    <t>Gumla</t>
  </si>
  <si>
    <t>Hazaribagh</t>
  </si>
  <si>
    <t>Jamshedpur</t>
  </si>
  <si>
    <t>Jhargram</t>
  </si>
  <si>
    <t>Katihar</t>
  </si>
  <si>
    <t>Muzaffarpur</t>
  </si>
  <si>
    <t>Purulia</t>
  </si>
  <si>
    <t>Ranaghat</t>
  </si>
  <si>
    <t>Ranchi</t>
  </si>
  <si>
    <t>Grand Total</t>
  </si>
  <si>
    <t>BIHAR JAN-DEC</t>
  </si>
  <si>
    <t>Sum of Net amount</t>
  </si>
  <si>
    <t>Column Labels</t>
  </si>
  <si>
    <t xml:space="preserve"> H1 SRN</t>
  </si>
  <si>
    <t>H1 Sale</t>
  </si>
  <si>
    <t>H1 SRN %</t>
  </si>
  <si>
    <t>H2 SRN</t>
  </si>
  <si>
    <t>H2 SALE</t>
  </si>
  <si>
    <t xml:space="preserve">H2 SRN % </t>
  </si>
  <si>
    <t>Total Sales Return</t>
  </si>
  <si>
    <t>Total Sale</t>
  </si>
  <si>
    <t>SRN %</t>
  </si>
  <si>
    <t>VC-Berhampore</t>
  </si>
  <si>
    <t>VC-Daltonganj</t>
  </si>
  <si>
    <t>VC-Deoghar</t>
  </si>
  <si>
    <t>VC-Gumla</t>
  </si>
  <si>
    <t>VC-Hazaribagh</t>
  </si>
  <si>
    <t>VC-Jamshedpur</t>
  </si>
  <si>
    <t>VC-Jhargram</t>
  </si>
  <si>
    <t>VC-Purulia</t>
  </si>
  <si>
    <t>VC-Ranaghat</t>
  </si>
  <si>
    <t>VC-Ranchi</t>
  </si>
  <si>
    <t>31st March  Q1</t>
  </si>
  <si>
    <t>30th June Q2</t>
  </si>
  <si>
    <t>Region</t>
  </si>
  <si>
    <t xml:space="preserve">Total </t>
  </si>
  <si>
    <t>Out CD</t>
  </si>
  <si>
    <t>in CD</t>
  </si>
  <si>
    <t>100+</t>
  </si>
  <si>
    <t xml:space="preserve">% CD Party </t>
  </si>
  <si>
    <t xml:space="preserve">Bihar </t>
  </si>
  <si>
    <t xml:space="preserve">JH&amp;WB </t>
  </si>
  <si>
    <t>30 Sep Q3</t>
  </si>
  <si>
    <t>31 Dec Q4</t>
  </si>
  <si>
    <t xml:space="preserve"> </t>
  </si>
  <si>
    <t xml:space="preserve">Region </t>
  </si>
  <si>
    <t>New and Focus Products</t>
  </si>
  <si>
    <t>2023 Sale  (Kg)</t>
  </si>
  <si>
    <t xml:space="preserve">2024 Projection </t>
  </si>
  <si>
    <t>2025 P</t>
  </si>
  <si>
    <t xml:space="preserve">2026 P </t>
  </si>
  <si>
    <t xml:space="preserve">Sudha </t>
  </si>
  <si>
    <t>VBH 11</t>
  </si>
  <si>
    <t>VNR 446</t>
  </si>
  <si>
    <t>Manas</t>
  </si>
  <si>
    <t xml:space="preserve">Kashi Nidhi </t>
  </si>
  <si>
    <t>VNR 14</t>
  </si>
  <si>
    <t xml:space="preserve">Megha </t>
  </si>
  <si>
    <t xml:space="preserve">Krish </t>
  </si>
  <si>
    <t xml:space="preserve">JH &amp; WB </t>
  </si>
  <si>
    <t xml:space="preserve">Nutan </t>
  </si>
  <si>
    <t xml:space="preserve">Sana </t>
  </si>
  <si>
    <t xml:space="preserve">UMA </t>
  </si>
  <si>
    <t xml:space="preserve">Keerti </t>
  </si>
  <si>
    <t>Zone</t>
  </si>
  <si>
    <t xml:space="preserve">Zone </t>
  </si>
  <si>
    <t xml:space="preserve">According to Quartly ageing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</si>
</sst>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3" fontId="1" fillId="0" borderId="1" xfId="1" applyFon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9" fontId="2" fillId="0" borderId="1" xfId="2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3" borderId="1" xfId="1" applyFont="1" applyFill="1" applyBorder="1" applyAlignment="1">
      <alignment horizontal="center"/>
    </xf>
    <xf numFmtId="43" fontId="4" fillId="0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43" fontId="4" fillId="0" borderId="1" xfId="1" applyFont="1" applyBorder="1" applyAlignment="1"/>
    <xf numFmtId="0" fontId="4" fillId="0" borderId="1" xfId="0" applyFont="1" applyBorder="1" applyAlignment="1">
      <alignment horizontal="center"/>
    </xf>
    <xf numFmtId="10" fontId="3" fillId="3" borderId="1" xfId="2" applyNumberFormat="1" applyFont="1" applyFill="1" applyBorder="1" applyAlignment="1">
      <alignment horizontal="center"/>
    </xf>
    <xf numFmtId="43" fontId="3" fillId="0" borderId="1" xfId="0" applyNumberFormat="1" applyFont="1" applyBorder="1" applyAlignment="1">
      <alignment horizontal="center"/>
    </xf>
    <xf numFmtId="43" fontId="4" fillId="0" borderId="1" xfId="2" applyNumberFormat="1" applyFont="1" applyFill="1" applyBorder="1" applyAlignment="1">
      <alignment horizontal="left"/>
    </xf>
    <xf numFmtId="10" fontId="4" fillId="3" borderId="1" xfId="2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43" fontId="3" fillId="0" borderId="1" xfId="1" applyFont="1" applyBorder="1" applyAlignment="1"/>
    <xf numFmtId="0" fontId="3" fillId="0" borderId="1" xfId="0" applyFont="1" applyBorder="1"/>
    <xf numFmtId="43" fontId="3" fillId="0" borderId="1" xfId="2" applyNumberFormat="1" applyFont="1" applyFill="1" applyBorder="1" applyAlignment="1">
      <alignment horizontal="left"/>
    </xf>
    <xf numFmtId="10" fontId="3" fillId="3" borderId="1" xfId="2" applyNumberFormat="1" applyFont="1" applyFill="1" applyBorder="1" applyAlignment="1"/>
    <xf numFmtId="43" fontId="4" fillId="0" borderId="0" xfId="1" applyFont="1" applyAlignment="1">
      <alignment horizontal="center"/>
    </xf>
    <xf numFmtId="10" fontId="4" fillId="3" borderId="1" xfId="2" applyNumberFormat="1" applyFont="1" applyFill="1" applyBorder="1" applyAlignment="1">
      <alignment horizontal="center"/>
    </xf>
    <xf numFmtId="43" fontId="0" fillId="0" borderId="0" xfId="0" applyNumberFormat="1"/>
    <xf numFmtId="0" fontId="0" fillId="0" borderId="0" xfId="0" quotePrefix="1"/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9" fontId="4" fillId="0" borderId="1" xfId="2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3" fillId="0" borderId="1" xfId="2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5922-4044-46A4-8014-74063D974447}">
  <dimension ref="A1:N21"/>
  <sheetViews>
    <sheetView workbookViewId="0">
      <selection activeCell="L19" sqref="L19"/>
    </sheetView>
  </sheetViews>
  <sheetFormatPr defaultRowHeight="15" x14ac:dyDescent="0.25"/>
  <cols>
    <col min="1" max="1" width="12" bestFit="1" customWidth="1"/>
    <col min="2" max="2" width="17.5703125" bestFit="1" customWidth="1"/>
    <col min="3" max="3" width="18.140625" bestFit="1" customWidth="1"/>
    <col min="6" max="6" width="17.5703125" bestFit="1" customWidth="1"/>
    <col min="7" max="7" width="18.140625" bestFit="1" customWidth="1"/>
    <col min="8" max="8" width="17.5703125" bestFit="1" customWidth="1"/>
    <col min="9" max="9" width="18.14062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</row>
    <row r="2" spans="1:14" x14ac:dyDescent="0.25">
      <c r="A2" s="3" t="s">
        <v>12</v>
      </c>
      <c r="B2" s="4">
        <v>6.4640000000000004</v>
      </c>
      <c r="C2" s="4">
        <v>6.4974999999999996</v>
      </c>
      <c r="D2" s="4">
        <v>6.8259999999999996</v>
      </c>
      <c r="E2" s="4">
        <v>5.7257499999999997</v>
      </c>
      <c r="F2" s="4">
        <v>19.0105</v>
      </c>
      <c r="G2" s="4">
        <v>2.5609000000000002</v>
      </c>
      <c r="H2" s="4">
        <v>50.691249999999997</v>
      </c>
      <c r="I2" s="4">
        <v>12.639200000000001</v>
      </c>
      <c r="J2" s="5">
        <f>B2+D2+F2+H2</f>
        <v>82.991749999999996</v>
      </c>
      <c r="K2" s="5">
        <f>C2+E2+G2+I2</f>
        <v>27.423349999999999</v>
      </c>
      <c r="L2" s="6">
        <f>K2/J2</f>
        <v>0.33043465163706032</v>
      </c>
      <c r="N2">
        <v>100000</v>
      </c>
    </row>
    <row r="3" spans="1:14" x14ac:dyDescent="0.25">
      <c r="A3" s="3" t="s">
        <v>13</v>
      </c>
      <c r="B3" s="4">
        <v>47.162999999999997</v>
      </c>
      <c r="C3" s="4">
        <v>19.945</v>
      </c>
      <c r="D3" s="4">
        <v>13.47475</v>
      </c>
      <c r="E3" s="4">
        <v>21.065950000000001</v>
      </c>
      <c r="F3" s="4">
        <v>115.77875</v>
      </c>
      <c r="G3" s="4">
        <v>154.60855000000001</v>
      </c>
      <c r="H3" s="4">
        <v>46.518500000000003</v>
      </c>
      <c r="I3" s="4">
        <v>16.404</v>
      </c>
      <c r="J3" s="5">
        <f t="shared" ref="J3:K19" si="0">B3+D3+F3+H3</f>
        <v>222.935</v>
      </c>
      <c r="K3" s="5">
        <f t="shared" si="0"/>
        <v>212.02350000000001</v>
      </c>
      <c r="L3" s="6">
        <f t="shared" ref="L3:L19" si="1">K3/J3</f>
        <v>0.95105524031668431</v>
      </c>
    </row>
    <row r="4" spans="1:14" x14ac:dyDescent="0.25">
      <c r="A4" s="3" t="s">
        <v>14</v>
      </c>
      <c r="B4" s="4">
        <v>23.097999999999999</v>
      </c>
      <c r="C4" s="4">
        <v>16.047989999999999</v>
      </c>
      <c r="D4" s="4">
        <v>39.0015</v>
      </c>
      <c r="E4" s="4">
        <v>22.1831</v>
      </c>
      <c r="F4" s="4">
        <v>68.007750000000001</v>
      </c>
      <c r="G4" s="4">
        <v>35.2637</v>
      </c>
      <c r="H4" s="4">
        <v>92.385499999999993</v>
      </c>
      <c r="I4" s="4">
        <v>38.847900000000003</v>
      </c>
      <c r="J4" s="5">
        <f t="shared" si="0"/>
        <v>222.49275</v>
      </c>
      <c r="K4" s="5">
        <f t="shared" si="0"/>
        <v>112.34269</v>
      </c>
      <c r="L4" s="6">
        <f t="shared" si="1"/>
        <v>0.50492741898331517</v>
      </c>
    </row>
    <row r="5" spans="1:14" x14ac:dyDescent="0.25">
      <c r="A5" s="3" t="s">
        <v>15</v>
      </c>
      <c r="B5" s="4">
        <v>84.105249999999998</v>
      </c>
      <c r="C5" s="4">
        <v>26.918399999999998</v>
      </c>
      <c r="D5" s="4">
        <v>30.488250000000001</v>
      </c>
      <c r="E5" s="4">
        <v>27.331499999999998</v>
      </c>
      <c r="F5" s="4">
        <v>52.328499999999998</v>
      </c>
      <c r="G5" s="4">
        <v>26.758109999999999</v>
      </c>
      <c r="H5" s="4">
        <v>96.277749999999997</v>
      </c>
      <c r="I5" s="4">
        <v>28.461300000000001</v>
      </c>
      <c r="J5" s="5">
        <f t="shared" si="0"/>
        <v>263.19974999999999</v>
      </c>
      <c r="K5" s="5">
        <f t="shared" si="0"/>
        <v>109.46931000000001</v>
      </c>
      <c r="L5" s="6">
        <f t="shared" si="1"/>
        <v>0.41591722636514666</v>
      </c>
    </row>
    <row r="6" spans="1:14" x14ac:dyDescent="0.25">
      <c r="A6" s="3" t="s">
        <v>16</v>
      </c>
      <c r="B6" s="4">
        <v>59.292999999999999</v>
      </c>
      <c r="C6" s="4">
        <v>63.322249999999997</v>
      </c>
      <c r="D6" s="4">
        <v>33.185000000000002</v>
      </c>
      <c r="E6" s="4">
        <v>44.767139999999998</v>
      </c>
      <c r="F6" s="4">
        <v>98.491</v>
      </c>
      <c r="G6" s="4">
        <v>87.2804</v>
      </c>
      <c r="H6" s="4">
        <v>197.6465</v>
      </c>
      <c r="I6" s="4">
        <v>104.16331</v>
      </c>
      <c r="J6" s="5">
        <f t="shared" si="0"/>
        <v>388.6155</v>
      </c>
      <c r="K6" s="5">
        <f t="shared" si="0"/>
        <v>299.53309999999999</v>
      </c>
      <c r="L6" s="6">
        <f t="shared" si="1"/>
        <v>0.77076982261386895</v>
      </c>
    </row>
    <row r="7" spans="1:14" x14ac:dyDescent="0.25">
      <c r="A7" s="3" t="s">
        <v>17</v>
      </c>
      <c r="B7" s="4">
        <v>74.545000000000002</v>
      </c>
      <c r="C7" s="4">
        <v>64.062600000000003</v>
      </c>
      <c r="D7" s="4">
        <v>41.654000000000003</v>
      </c>
      <c r="E7" s="4">
        <v>41.156309999999998</v>
      </c>
      <c r="F7" s="4">
        <v>87.40625</v>
      </c>
      <c r="G7" s="4">
        <v>33.635950000000001</v>
      </c>
      <c r="H7" s="4">
        <v>133.11850000000001</v>
      </c>
      <c r="I7" s="4">
        <v>34.134599999999999</v>
      </c>
      <c r="J7" s="5">
        <f t="shared" si="0"/>
        <v>336.72375</v>
      </c>
      <c r="K7" s="5">
        <f t="shared" si="0"/>
        <v>172.98946000000001</v>
      </c>
      <c r="L7" s="6">
        <f t="shared" si="1"/>
        <v>0.51374297179809858</v>
      </c>
      <c r="N7">
        <f>10/17*100</f>
        <v>58.82352941176471</v>
      </c>
    </row>
    <row r="8" spans="1:14" x14ac:dyDescent="0.25">
      <c r="A8" s="3" t="s">
        <v>18</v>
      </c>
      <c r="B8" s="4">
        <v>126.6005</v>
      </c>
      <c r="C8" s="4">
        <v>77.998360000000005</v>
      </c>
      <c r="D8" s="4">
        <v>35.136000000000003</v>
      </c>
      <c r="E8" s="4">
        <v>48.129275</v>
      </c>
      <c r="F8" s="4">
        <v>80.555000000000007</v>
      </c>
      <c r="G8" s="4">
        <v>55.310600000000001</v>
      </c>
      <c r="H8" s="4">
        <v>79.159000000000006</v>
      </c>
      <c r="I8" s="4">
        <v>67.085070000000002</v>
      </c>
      <c r="J8" s="5">
        <f t="shared" si="0"/>
        <v>321.45050000000003</v>
      </c>
      <c r="K8" s="5">
        <f t="shared" si="0"/>
        <v>248.52330499999999</v>
      </c>
      <c r="L8" s="6">
        <f t="shared" si="1"/>
        <v>0.77313087084947751</v>
      </c>
    </row>
    <row r="9" spans="1:14" x14ac:dyDescent="0.25">
      <c r="A9" s="3" t="s">
        <v>19</v>
      </c>
      <c r="B9" s="4">
        <v>162.834</v>
      </c>
      <c r="C9" s="4">
        <v>110.2739</v>
      </c>
      <c r="D9" s="4">
        <v>43.082999999999998</v>
      </c>
      <c r="E9" s="4">
        <v>71.426910000000007</v>
      </c>
      <c r="F9" s="4">
        <v>150.69800000000001</v>
      </c>
      <c r="G9" s="4">
        <v>119.122045</v>
      </c>
      <c r="H9" s="4">
        <v>207.12950000000001</v>
      </c>
      <c r="I9" s="4">
        <v>127.63554999999999</v>
      </c>
      <c r="J9" s="5">
        <f t="shared" si="0"/>
        <v>563.74450000000002</v>
      </c>
      <c r="K9" s="5">
        <f t="shared" si="0"/>
        <v>428.45840499999997</v>
      </c>
      <c r="L9" s="6">
        <f t="shared" si="1"/>
        <v>0.76002232394284996</v>
      </c>
    </row>
    <row r="10" spans="1:14" x14ac:dyDescent="0.25">
      <c r="A10" s="3" t="s">
        <v>20</v>
      </c>
      <c r="B10" s="4">
        <v>102.232</v>
      </c>
      <c r="C10" s="4">
        <v>66.039299999999997</v>
      </c>
      <c r="D10" s="4">
        <v>41.432499999999997</v>
      </c>
      <c r="E10" s="4">
        <v>41.584940000000003</v>
      </c>
      <c r="F10" s="4">
        <v>64.829499999999996</v>
      </c>
      <c r="G10" s="4">
        <v>69.40795</v>
      </c>
      <c r="H10" s="4">
        <v>52.346499999999999</v>
      </c>
      <c r="I10" s="4">
        <v>72.031739999999999</v>
      </c>
      <c r="J10" s="5">
        <f t="shared" si="0"/>
        <v>260.84050000000002</v>
      </c>
      <c r="K10" s="5">
        <f t="shared" si="0"/>
        <v>249.06393000000003</v>
      </c>
      <c r="L10" s="6">
        <f t="shared" si="1"/>
        <v>0.95485145136587302</v>
      </c>
    </row>
    <row r="11" spans="1:14" x14ac:dyDescent="0.25">
      <c r="A11" s="3" t="s">
        <v>21</v>
      </c>
      <c r="B11" s="4">
        <v>72.770499999999998</v>
      </c>
      <c r="C11" s="4">
        <v>73.270820000000001</v>
      </c>
      <c r="D11" s="4">
        <v>47.526499999999999</v>
      </c>
      <c r="E11" s="4">
        <v>57.421469999999999</v>
      </c>
      <c r="F11" s="4">
        <v>57.640500000000003</v>
      </c>
      <c r="G11" s="4">
        <v>36.209899999999998</v>
      </c>
      <c r="H11" s="4">
        <v>108.1605</v>
      </c>
      <c r="I11" s="4">
        <v>68.733689999999996</v>
      </c>
      <c r="J11" s="5">
        <f t="shared" si="0"/>
        <v>286.09800000000001</v>
      </c>
      <c r="K11" s="5">
        <f t="shared" si="0"/>
        <v>235.63588000000001</v>
      </c>
      <c r="L11" s="6">
        <f t="shared" si="1"/>
        <v>0.82361945906647371</v>
      </c>
    </row>
    <row r="12" spans="1:14" x14ac:dyDescent="0.25">
      <c r="A12" s="3" t="s">
        <v>22</v>
      </c>
      <c r="B12" s="4">
        <v>55.601750000000003</v>
      </c>
      <c r="C12" s="4">
        <v>46.591850000000001</v>
      </c>
      <c r="D12" s="4">
        <v>56.185499999999998</v>
      </c>
      <c r="E12" s="4">
        <v>85.677899999999994</v>
      </c>
      <c r="F12" s="4">
        <v>84.594750000000005</v>
      </c>
      <c r="G12" s="4">
        <v>69.399900000000002</v>
      </c>
      <c r="H12" s="4">
        <v>59.627000000000002</v>
      </c>
      <c r="I12" s="4">
        <v>32.4116</v>
      </c>
      <c r="J12" s="5">
        <f t="shared" si="0"/>
        <v>256.00900000000001</v>
      </c>
      <c r="K12" s="5">
        <f t="shared" si="0"/>
        <v>234.08124999999998</v>
      </c>
      <c r="L12" s="6">
        <f t="shared" si="1"/>
        <v>0.91434773777484368</v>
      </c>
    </row>
    <row r="13" spans="1:14" x14ac:dyDescent="0.25">
      <c r="A13" s="3" t="s">
        <v>23</v>
      </c>
      <c r="B13" s="4">
        <v>46.448250000000002</v>
      </c>
      <c r="C13" s="4">
        <v>37.151350000000001</v>
      </c>
      <c r="D13" s="4">
        <v>38.554000000000002</v>
      </c>
      <c r="E13" s="4">
        <v>33.463949999999997</v>
      </c>
      <c r="F13" s="4">
        <v>51.628500000000003</v>
      </c>
      <c r="G13" s="4">
        <v>57.085599999999999</v>
      </c>
      <c r="H13" s="4">
        <v>39.886499999999998</v>
      </c>
      <c r="I13" s="4">
        <v>5.2270500000000002</v>
      </c>
      <c r="J13" s="5">
        <f t="shared" si="0"/>
        <v>176.51724999999999</v>
      </c>
      <c r="K13" s="5">
        <f t="shared" si="0"/>
        <v>132.92794999999998</v>
      </c>
      <c r="L13" s="6">
        <f t="shared" si="1"/>
        <v>0.75305926191349559</v>
      </c>
    </row>
    <row r="14" spans="1:14" x14ac:dyDescent="0.25">
      <c r="A14" s="3" t="s">
        <v>24</v>
      </c>
      <c r="B14" s="4">
        <v>23.293749999999999</v>
      </c>
      <c r="C14" s="4">
        <v>19.361049999999999</v>
      </c>
      <c r="D14" s="4">
        <v>11.8835</v>
      </c>
      <c r="E14" s="4">
        <v>16.181999999999999</v>
      </c>
      <c r="F14" s="4">
        <v>29.654</v>
      </c>
      <c r="G14" s="4">
        <v>36.247799999999998</v>
      </c>
      <c r="H14" s="4">
        <v>82.055300000000003</v>
      </c>
      <c r="I14" s="4">
        <v>23.48855</v>
      </c>
      <c r="J14" s="5">
        <f t="shared" si="0"/>
        <v>146.88655</v>
      </c>
      <c r="K14" s="5">
        <f t="shared" si="0"/>
        <v>95.279399999999995</v>
      </c>
      <c r="L14" s="6">
        <f t="shared" si="1"/>
        <v>0.64865979900814608</v>
      </c>
    </row>
    <row r="15" spans="1:14" x14ac:dyDescent="0.25">
      <c r="A15" s="3" t="s">
        <v>25</v>
      </c>
      <c r="B15" s="4">
        <v>25.41825</v>
      </c>
      <c r="C15" s="4">
        <v>8.6242000000000001</v>
      </c>
      <c r="D15" s="4">
        <v>14.30475</v>
      </c>
      <c r="E15" s="4">
        <v>12.78533</v>
      </c>
      <c r="F15" s="4">
        <v>71.641999999999996</v>
      </c>
      <c r="G15" s="4">
        <v>34.8596</v>
      </c>
      <c r="H15" s="4">
        <v>57.976500000000001</v>
      </c>
      <c r="I15" s="4">
        <v>31.3917</v>
      </c>
      <c r="J15" s="5">
        <f t="shared" si="0"/>
        <v>169.3415</v>
      </c>
      <c r="K15" s="5">
        <f t="shared" si="0"/>
        <v>87.660830000000004</v>
      </c>
      <c r="L15" s="6">
        <f t="shared" si="1"/>
        <v>0.51765710118311226</v>
      </c>
    </row>
    <row r="16" spans="1:14" x14ac:dyDescent="0.25">
      <c r="A16" s="3" t="s">
        <v>26</v>
      </c>
      <c r="B16" s="4">
        <v>109.018</v>
      </c>
      <c r="C16" s="4">
        <v>63.023650000000004</v>
      </c>
      <c r="D16" s="4">
        <v>70.894999999999996</v>
      </c>
      <c r="E16" s="4">
        <v>89.388909999999996</v>
      </c>
      <c r="F16" s="4">
        <v>83.530500000000004</v>
      </c>
      <c r="G16" s="4">
        <v>62.92745</v>
      </c>
      <c r="H16" s="4">
        <v>53.972999999999999</v>
      </c>
      <c r="I16" s="4">
        <v>23.621649999999999</v>
      </c>
      <c r="J16" s="5">
        <f t="shared" si="0"/>
        <v>317.41650000000004</v>
      </c>
      <c r="K16" s="5">
        <f t="shared" si="0"/>
        <v>238.96165999999997</v>
      </c>
      <c r="L16" s="6">
        <f t="shared" si="1"/>
        <v>0.75283313879398184</v>
      </c>
    </row>
    <row r="17" spans="1:13" x14ac:dyDescent="0.25">
      <c r="A17" s="3" t="s">
        <v>27</v>
      </c>
      <c r="B17" s="4">
        <v>103.155</v>
      </c>
      <c r="C17" s="4">
        <v>76.311999999999998</v>
      </c>
      <c r="D17" s="4">
        <v>110.286</v>
      </c>
      <c r="E17" s="4">
        <v>104.331</v>
      </c>
      <c r="F17" s="4">
        <v>151.82900000000001</v>
      </c>
      <c r="G17" s="4">
        <v>112.6677</v>
      </c>
      <c r="H17" s="4">
        <v>56.433250000000001</v>
      </c>
      <c r="I17" s="4">
        <v>83.748765000000006</v>
      </c>
      <c r="J17" s="5">
        <f t="shared" si="0"/>
        <v>421.70324999999997</v>
      </c>
      <c r="K17" s="5">
        <f t="shared" si="0"/>
        <v>377.05946499999999</v>
      </c>
      <c r="L17" s="6">
        <f t="shared" si="1"/>
        <v>0.89413459583249599</v>
      </c>
    </row>
    <row r="18" spans="1:13" x14ac:dyDescent="0.25">
      <c r="A18" s="3" t="s">
        <v>28</v>
      </c>
      <c r="B18" s="4">
        <v>258.79640000000001</v>
      </c>
      <c r="C18" s="4">
        <v>169.37512000000001</v>
      </c>
      <c r="D18" s="4">
        <v>139.80070000000001</v>
      </c>
      <c r="E18" s="4">
        <v>124.39485999999999</v>
      </c>
      <c r="F18" s="4">
        <v>152.93825000000001</v>
      </c>
      <c r="G18" s="4">
        <v>116.73269999999999</v>
      </c>
      <c r="H18" s="4">
        <v>209.27629999999999</v>
      </c>
      <c r="I18" s="4">
        <v>106.78255</v>
      </c>
      <c r="J18" s="5">
        <f t="shared" si="0"/>
        <v>760.81164999999999</v>
      </c>
      <c r="K18" s="5">
        <f t="shared" si="0"/>
        <v>517.28523000000007</v>
      </c>
      <c r="L18" s="6">
        <f t="shared" si="1"/>
        <v>0.67991234098478914</v>
      </c>
    </row>
    <row r="19" spans="1:13" x14ac:dyDescent="0.25">
      <c r="A19" s="2" t="s">
        <v>29</v>
      </c>
      <c r="B19" s="7">
        <v>1380.83665</v>
      </c>
      <c r="C19" s="7">
        <v>944.81533999999999</v>
      </c>
      <c r="D19" s="7">
        <v>773.71695</v>
      </c>
      <c r="E19" s="7">
        <v>847.01629500000001</v>
      </c>
      <c r="F19" s="7">
        <v>1420.5627500000001</v>
      </c>
      <c r="G19" s="7">
        <v>1110.078855</v>
      </c>
      <c r="H19" s="7">
        <v>1622.6613500000001</v>
      </c>
      <c r="I19" s="7">
        <v>876.80822499999999</v>
      </c>
      <c r="J19" s="8">
        <f t="shared" si="0"/>
        <v>5197.7777000000006</v>
      </c>
      <c r="K19" s="8">
        <f t="shared" si="0"/>
        <v>3778.718715</v>
      </c>
      <c r="L19" s="6">
        <f t="shared" si="1"/>
        <v>0.72698736519647611</v>
      </c>
    </row>
    <row r="21" spans="1:13" x14ac:dyDescent="0.25">
      <c r="M21">
        <v>17</v>
      </c>
    </row>
  </sheetData>
  <conditionalFormatting sqref="L2:L18">
    <cfRule type="cellIs" dxfId="0" priority="1" operator="greaterThan">
      <formula>0.75</formula>
    </cfRule>
    <cfRule type="cellIs" dxfId="1" priority="2" operator="greaterThan">
      <formula>75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22CC0-0D41-45E4-9D72-8028F67F7D68}">
  <dimension ref="A1:H20"/>
  <sheetViews>
    <sheetView topLeftCell="B3" workbookViewId="0">
      <selection activeCell="R7" sqref="R7:R20"/>
    </sheetView>
  </sheetViews>
  <sheetFormatPr defaultRowHeight="15" x14ac:dyDescent="0.25"/>
  <cols>
    <col min="3" max="3" width="14.140625" customWidth="1"/>
    <col min="4" max="4" width="35.28515625" customWidth="1"/>
    <col min="5" max="5" width="17.85546875" bestFit="1" customWidth="1"/>
    <col min="6" max="6" width="19.7109375" bestFit="1" customWidth="1"/>
    <col min="7" max="7" width="9" bestFit="1" customWidth="1"/>
    <col min="8" max="8" width="10.28515625" customWidth="1"/>
  </cols>
  <sheetData>
    <row r="1" spans="1:8" x14ac:dyDescent="0.25">
      <c r="A1" s="29" t="s">
        <v>64</v>
      </c>
    </row>
    <row r="4" spans="1:8" ht="18.75" x14ac:dyDescent="0.3">
      <c r="C4" s="30" t="s">
        <v>65</v>
      </c>
      <c r="D4" s="30" t="s">
        <v>66</v>
      </c>
      <c r="E4" s="30" t="s">
        <v>67</v>
      </c>
      <c r="F4" s="30" t="s">
        <v>68</v>
      </c>
      <c r="G4" s="30" t="s">
        <v>69</v>
      </c>
      <c r="H4" s="30" t="s">
        <v>70</v>
      </c>
    </row>
    <row r="5" spans="1:8" ht="18.75" x14ac:dyDescent="0.3">
      <c r="C5" s="31" t="s">
        <v>60</v>
      </c>
      <c r="D5" s="32" t="s">
        <v>71</v>
      </c>
      <c r="E5" s="32">
        <v>18000</v>
      </c>
      <c r="F5" s="32">
        <v>25000</v>
      </c>
      <c r="G5" s="32">
        <v>30000</v>
      </c>
      <c r="H5" s="32">
        <v>35000</v>
      </c>
    </row>
    <row r="6" spans="1:8" ht="18.75" x14ac:dyDescent="0.3">
      <c r="C6" s="31"/>
      <c r="D6" s="32" t="s">
        <v>72</v>
      </c>
      <c r="E6" s="32">
        <v>297</v>
      </c>
      <c r="F6" s="32">
        <v>1000</v>
      </c>
      <c r="G6" s="32">
        <v>1600</v>
      </c>
      <c r="H6" s="32">
        <v>2000</v>
      </c>
    </row>
    <row r="7" spans="1:8" ht="18.75" x14ac:dyDescent="0.3">
      <c r="C7" s="31"/>
      <c r="D7" s="32" t="s">
        <v>73</v>
      </c>
      <c r="E7" s="32">
        <v>25</v>
      </c>
      <c r="F7" s="32">
        <v>50</v>
      </c>
      <c r="G7" s="32">
        <v>75</v>
      </c>
      <c r="H7" s="32">
        <v>100</v>
      </c>
    </row>
    <row r="8" spans="1:8" ht="18.75" x14ac:dyDescent="0.3">
      <c r="C8" s="31"/>
      <c r="D8" s="32" t="s">
        <v>74</v>
      </c>
      <c r="E8" s="32">
        <v>292</v>
      </c>
      <c r="F8" s="32">
        <v>500</v>
      </c>
      <c r="G8" s="32">
        <v>1000</v>
      </c>
      <c r="H8" s="32">
        <v>1500</v>
      </c>
    </row>
    <row r="9" spans="1:8" ht="18.75" x14ac:dyDescent="0.3">
      <c r="C9" s="31"/>
      <c r="D9" s="32" t="s">
        <v>75</v>
      </c>
      <c r="E9" s="32">
        <v>6500</v>
      </c>
      <c r="F9" s="32">
        <v>10000</v>
      </c>
      <c r="G9" s="32">
        <v>15000</v>
      </c>
      <c r="H9" s="32">
        <v>20000</v>
      </c>
    </row>
    <row r="10" spans="1:8" ht="18.75" x14ac:dyDescent="0.3">
      <c r="C10" s="31"/>
      <c r="D10" s="32" t="s">
        <v>76</v>
      </c>
      <c r="E10" s="32">
        <v>238</v>
      </c>
      <c r="F10" s="32">
        <v>400</v>
      </c>
      <c r="G10" s="32">
        <v>650</v>
      </c>
      <c r="H10" s="32">
        <v>800</v>
      </c>
    </row>
    <row r="11" spans="1:8" ht="18.75" x14ac:dyDescent="0.3">
      <c r="C11" s="31"/>
      <c r="D11" s="32" t="s">
        <v>77</v>
      </c>
      <c r="E11" s="32">
        <v>5</v>
      </c>
      <c r="F11" s="32">
        <v>25</v>
      </c>
      <c r="G11" s="32">
        <v>50</v>
      </c>
      <c r="H11" s="32">
        <v>65</v>
      </c>
    </row>
    <row r="12" spans="1:8" ht="18.75" x14ac:dyDescent="0.3">
      <c r="C12" s="31"/>
      <c r="D12" s="32" t="s">
        <v>78</v>
      </c>
      <c r="E12" s="32">
        <v>92</v>
      </c>
      <c r="F12" s="32">
        <v>150</v>
      </c>
      <c r="G12" s="32">
        <v>250</v>
      </c>
      <c r="H12" s="32">
        <v>350</v>
      </c>
    </row>
    <row r="13" spans="1:8" ht="18.75" x14ac:dyDescent="0.3">
      <c r="C13" s="33" t="s">
        <v>79</v>
      </c>
      <c r="D13" s="34" t="s">
        <v>71</v>
      </c>
      <c r="E13" s="34">
        <v>42000</v>
      </c>
      <c r="F13" s="34">
        <v>50000</v>
      </c>
      <c r="G13" s="34">
        <v>60000</v>
      </c>
      <c r="H13" s="34">
        <v>62000</v>
      </c>
    </row>
    <row r="14" spans="1:8" ht="18.75" x14ac:dyDescent="0.3">
      <c r="C14" s="33"/>
      <c r="D14" s="34" t="s">
        <v>72</v>
      </c>
      <c r="E14" s="34">
        <v>941</v>
      </c>
      <c r="F14" s="34">
        <v>3000</v>
      </c>
      <c r="G14" s="34">
        <v>5000</v>
      </c>
      <c r="H14" s="34">
        <v>6000</v>
      </c>
    </row>
    <row r="15" spans="1:8" ht="18.75" x14ac:dyDescent="0.3">
      <c r="C15" s="33"/>
      <c r="D15" s="34" t="s">
        <v>80</v>
      </c>
      <c r="E15" s="34">
        <v>69</v>
      </c>
      <c r="F15" s="34">
        <v>100</v>
      </c>
      <c r="G15" s="34">
        <v>140</v>
      </c>
      <c r="H15" s="34">
        <v>160</v>
      </c>
    </row>
    <row r="16" spans="1:8" ht="18.75" x14ac:dyDescent="0.3">
      <c r="C16" s="33"/>
      <c r="D16" s="34" t="s">
        <v>74</v>
      </c>
      <c r="E16" s="34">
        <v>156</v>
      </c>
      <c r="F16" s="34">
        <v>225</v>
      </c>
      <c r="G16" s="34">
        <v>350</v>
      </c>
      <c r="H16" s="34">
        <v>400</v>
      </c>
    </row>
    <row r="17" spans="3:8" ht="18.75" x14ac:dyDescent="0.3">
      <c r="C17" s="33"/>
      <c r="D17" s="34" t="s">
        <v>78</v>
      </c>
      <c r="E17" s="34">
        <v>625</v>
      </c>
      <c r="F17" s="34">
        <v>750</v>
      </c>
      <c r="G17" s="34">
        <v>900</v>
      </c>
      <c r="H17" s="34">
        <v>1000</v>
      </c>
    </row>
    <row r="18" spans="3:8" ht="18.75" x14ac:dyDescent="0.3">
      <c r="C18" s="33"/>
      <c r="D18" s="34" t="s">
        <v>81</v>
      </c>
      <c r="E18" s="34">
        <v>65</v>
      </c>
      <c r="F18" s="34">
        <v>100</v>
      </c>
      <c r="G18" s="34">
        <v>200</v>
      </c>
      <c r="H18" s="34">
        <v>250</v>
      </c>
    </row>
    <row r="19" spans="3:8" ht="18.75" x14ac:dyDescent="0.3">
      <c r="C19" s="33"/>
      <c r="D19" s="34" t="s">
        <v>82</v>
      </c>
      <c r="E19" s="34">
        <v>144</v>
      </c>
      <c r="F19" s="34">
        <v>220</v>
      </c>
      <c r="G19" s="34">
        <v>250</v>
      </c>
      <c r="H19" s="34">
        <v>300</v>
      </c>
    </row>
    <row r="20" spans="3:8" ht="18.75" x14ac:dyDescent="0.3">
      <c r="C20" s="33"/>
      <c r="D20" s="34" t="s">
        <v>83</v>
      </c>
      <c r="E20" s="34">
        <v>483</v>
      </c>
      <c r="F20" s="34">
        <v>1000</v>
      </c>
      <c r="G20" s="34">
        <v>1200</v>
      </c>
      <c r="H20" s="34">
        <v>1500</v>
      </c>
    </row>
  </sheetData>
  <mergeCells count="2">
    <mergeCell ref="C5:C12"/>
    <mergeCell ref="C13:C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C6106-9B52-47F7-92CB-215BE8C6B494}">
  <dimension ref="A1:K35"/>
  <sheetViews>
    <sheetView topLeftCell="A14" workbookViewId="0">
      <selection activeCell="E31" sqref="E31:E37"/>
    </sheetView>
  </sheetViews>
  <sheetFormatPr defaultRowHeight="15" x14ac:dyDescent="0.25"/>
  <cols>
    <col min="1" max="1" width="24.5703125" customWidth="1"/>
    <col min="2" max="2" width="12.7109375" customWidth="1"/>
    <col min="3" max="4" width="15.42578125" customWidth="1"/>
    <col min="5" max="5" width="16.7109375" customWidth="1"/>
    <col min="6" max="6" width="15.7109375" customWidth="1"/>
    <col min="7" max="7" width="22.7109375" customWidth="1"/>
    <col min="8" max="8" width="15.140625" customWidth="1"/>
    <col min="9" max="9" width="14.28515625" bestFit="1" customWidth="1"/>
    <col min="10" max="10" width="10.5703125" bestFit="1" customWidth="1"/>
  </cols>
  <sheetData>
    <row r="1" spans="1:11" x14ac:dyDescent="0.25">
      <c r="A1" s="9" t="s">
        <v>30</v>
      </c>
      <c r="B1" s="9"/>
      <c r="C1" s="9"/>
      <c r="D1" s="9"/>
      <c r="E1" s="9"/>
      <c r="F1" s="9"/>
      <c r="G1" s="9"/>
      <c r="H1" s="9"/>
      <c r="I1" s="9"/>
    </row>
    <row r="2" spans="1:11" ht="18.75" x14ac:dyDescent="0.3">
      <c r="A2" s="10" t="s">
        <v>31</v>
      </c>
      <c r="B2" s="10" t="s">
        <v>32</v>
      </c>
      <c r="C2" s="10"/>
      <c r="D2" s="10"/>
      <c r="E2" s="10"/>
      <c r="F2" s="10"/>
      <c r="G2" s="10"/>
      <c r="H2" s="10"/>
      <c r="I2" s="10"/>
      <c r="J2" s="11"/>
    </row>
    <row r="3" spans="1:11" ht="18.75" x14ac:dyDescent="0.3">
      <c r="A3" s="11" t="s">
        <v>0</v>
      </c>
      <c r="B3" s="11" t="s">
        <v>33</v>
      </c>
      <c r="C3" s="11" t="s">
        <v>34</v>
      </c>
      <c r="D3" s="12" t="s">
        <v>35</v>
      </c>
      <c r="E3" s="11" t="s">
        <v>36</v>
      </c>
      <c r="F3" s="11" t="s">
        <v>37</v>
      </c>
      <c r="G3" s="12" t="s">
        <v>38</v>
      </c>
      <c r="H3" s="11" t="s">
        <v>39</v>
      </c>
      <c r="I3" s="13" t="s">
        <v>40</v>
      </c>
      <c r="J3" s="12" t="s">
        <v>41</v>
      </c>
    </row>
    <row r="4" spans="1:11" ht="18.75" x14ac:dyDescent="0.3">
      <c r="A4" s="14" t="s">
        <v>12</v>
      </c>
      <c r="B4" s="15">
        <v>0</v>
      </c>
      <c r="C4" s="16">
        <v>19.136700000000001</v>
      </c>
      <c r="D4" s="17">
        <f>B4/C4</f>
        <v>0</v>
      </c>
      <c r="E4" s="15">
        <v>-0.69834499999999999</v>
      </c>
      <c r="F4" s="10">
        <v>8.2866499999999998</v>
      </c>
      <c r="G4" s="17">
        <f>E4/F4</f>
        <v>-8.427350014782814E-2</v>
      </c>
      <c r="H4" s="18">
        <f>B4+E4</f>
        <v>-0.69834499999999999</v>
      </c>
      <c r="I4" s="19">
        <f>C4+F4</f>
        <v>27.423349999999999</v>
      </c>
      <c r="J4" s="20">
        <f>H4/I4</f>
        <v>-2.5465342490979401E-2</v>
      </c>
    </row>
    <row r="5" spans="1:11" ht="18.75" x14ac:dyDescent="0.3">
      <c r="A5" s="14" t="s">
        <v>14</v>
      </c>
      <c r="B5" s="15">
        <v>-0.78227320000000011</v>
      </c>
      <c r="C5" s="16">
        <v>54.895890000000001</v>
      </c>
      <c r="D5" s="17">
        <f t="shared" ref="D5:D11" si="0">B5/C5</f>
        <v>-1.4250123278810128E-2</v>
      </c>
      <c r="E5" s="15">
        <v>-1.5922324999999999</v>
      </c>
      <c r="F5" s="10">
        <v>57.446799999999996</v>
      </c>
      <c r="G5" s="17">
        <f t="shared" ref="G5:G11" si="1">E5/F5</f>
        <v>-2.7716643920984285E-2</v>
      </c>
      <c r="H5" s="18">
        <f t="shared" ref="H5:I11" si="2">B5+E5</f>
        <v>-2.3745057000000003</v>
      </c>
      <c r="I5" s="19">
        <f t="shared" si="2"/>
        <v>112.34269</v>
      </c>
      <c r="J5" s="20">
        <f t="shared" ref="J5:J11" si="3">H5/I5</f>
        <v>-2.1136272417902759E-2</v>
      </c>
    </row>
    <row r="6" spans="1:11" ht="18.75" x14ac:dyDescent="0.3">
      <c r="A6" s="14" t="s">
        <v>15</v>
      </c>
      <c r="B6" s="15">
        <v>0</v>
      </c>
      <c r="C6" s="16">
        <v>55.3797</v>
      </c>
      <c r="D6" s="17">
        <f t="shared" si="0"/>
        <v>0</v>
      </c>
      <c r="E6" s="15">
        <v>-4.377033</v>
      </c>
      <c r="F6" s="10">
        <v>54.089609999999993</v>
      </c>
      <c r="G6" s="17">
        <f t="shared" si="1"/>
        <v>-8.092188130030889E-2</v>
      </c>
      <c r="H6" s="18">
        <f t="shared" si="2"/>
        <v>-4.377033</v>
      </c>
      <c r="I6" s="19">
        <f t="shared" si="2"/>
        <v>109.46930999999999</v>
      </c>
      <c r="J6" s="20">
        <f t="shared" si="3"/>
        <v>-3.9984110615112131E-2</v>
      </c>
    </row>
    <row r="7" spans="1:11" ht="18.75" x14ac:dyDescent="0.3">
      <c r="A7" s="14" t="s">
        <v>16</v>
      </c>
      <c r="B7" s="15">
        <v>-3.1171963000000003</v>
      </c>
      <c r="C7" s="16">
        <v>167.48555999999999</v>
      </c>
      <c r="D7" s="17">
        <f t="shared" si="0"/>
        <v>-1.8611731662120604E-2</v>
      </c>
      <c r="E7" s="15">
        <v>-1.5072428</v>
      </c>
      <c r="F7" s="10">
        <v>132.04754</v>
      </c>
      <c r="G7" s="17">
        <f t="shared" si="1"/>
        <v>-1.1414395148898646E-2</v>
      </c>
      <c r="H7" s="18">
        <f t="shared" si="2"/>
        <v>-4.6244391</v>
      </c>
      <c r="I7" s="19">
        <f t="shared" si="2"/>
        <v>299.53309999999999</v>
      </c>
      <c r="J7" s="20">
        <f t="shared" si="3"/>
        <v>-1.5438824957909493E-2</v>
      </c>
    </row>
    <row r="8" spans="1:11" ht="18.75" x14ac:dyDescent="0.3">
      <c r="A8" s="14" t="s">
        <v>19</v>
      </c>
      <c r="B8" s="15">
        <v>-1.3241403</v>
      </c>
      <c r="C8" s="16">
        <v>237.90944999999999</v>
      </c>
      <c r="D8" s="17">
        <f t="shared" si="0"/>
        <v>-5.5657322565370992E-3</v>
      </c>
      <c r="E8" s="15">
        <v>-4.6732470000000008</v>
      </c>
      <c r="F8" s="10">
        <v>190.54895500000001</v>
      </c>
      <c r="G8" s="17">
        <f t="shared" si="1"/>
        <v>-2.4525177794861172E-2</v>
      </c>
      <c r="H8" s="18">
        <f t="shared" si="2"/>
        <v>-5.9973873000000006</v>
      </c>
      <c r="I8" s="19">
        <f t="shared" si="2"/>
        <v>428.45840499999997</v>
      </c>
      <c r="J8" s="20">
        <f t="shared" si="3"/>
        <v>-1.399759516912733E-2</v>
      </c>
    </row>
    <row r="9" spans="1:11" ht="18.75" x14ac:dyDescent="0.3">
      <c r="A9" s="14" t="s">
        <v>24</v>
      </c>
      <c r="B9" s="15">
        <v>-5.3580000000000003E-2</v>
      </c>
      <c r="C9" s="16">
        <v>42.849599999999995</v>
      </c>
      <c r="D9" s="17">
        <f t="shared" si="0"/>
        <v>-1.2504200739330124E-3</v>
      </c>
      <c r="E9" s="15">
        <v>-0.29201389999999999</v>
      </c>
      <c r="F9" s="10">
        <v>52.4298</v>
      </c>
      <c r="G9" s="17">
        <f t="shared" si="1"/>
        <v>-5.5696168972607183E-3</v>
      </c>
      <c r="H9" s="18">
        <f t="shared" si="2"/>
        <v>-0.34559390000000001</v>
      </c>
      <c r="I9" s="19">
        <f t="shared" si="2"/>
        <v>95.279399999999995</v>
      </c>
      <c r="J9" s="20">
        <f t="shared" si="3"/>
        <v>-3.6271628494721842E-3</v>
      </c>
    </row>
    <row r="10" spans="1:11" ht="18.75" x14ac:dyDescent="0.3">
      <c r="A10" s="14" t="s">
        <v>25</v>
      </c>
      <c r="B10" s="15">
        <v>-1.3059812</v>
      </c>
      <c r="C10" s="16">
        <v>40.015900000000002</v>
      </c>
      <c r="D10" s="17">
        <f t="shared" si="0"/>
        <v>-3.2636556968604978E-2</v>
      </c>
      <c r="E10" s="15">
        <v>-0.78687649999999998</v>
      </c>
      <c r="F10" s="10">
        <v>47.644930000000002</v>
      </c>
      <c r="G10" s="17">
        <f t="shared" si="1"/>
        <v>-1.6515429868403625E-2</v>
      </c>
      <c r="H10" s="18">
        <f t="shared" si="2"/>
        <v>-2.0928576999999997</v>
      </c>
      <c r="I10" s="19">
        <f t="shared" si="2"/>
        <v>87.660830000000004</v>
      </c>
      <c r="J10" s="20">
        <f t="shared" si="3"/>
        <v>-2.3874491035505818E-2</v>
      </c>
    </row>
    <row r="11" spans="1:11" ht="18.75" x14ac:dyDescent="0.3">
      <c r="A11" s="21" t="s">
        <v>29</v>
      </c>
      <c r="B11" s="22">
        <v>-6.5831710000000001</v>
      </c>
      <c r="C11" s="23">
        <v>617.67279999999994</v>
      </c>
      <c r="D11" s="17">
        <f t="shared" si="0"/>
        <v>-1.0658023147530539E-2</v>
      </c>
      <c r="E11" s="22">
        <v>-13.926990700000001</v>
      </c>
      <c r="F11" s="23">
        <v>542.49428499999999</v>
      </c>
      <c r="G11" s="17">
        <f t="shared" si="1"/>
        <v>-2.5672142702848937E-2</v>
      </c>
      <c r="H11" s="18">
        <f t="shared" si="2"/>
        <v>-20.510161700000001</v>
      </c>
      <c r="I11" s="24">
        <f t="shared" si="2"/>
        <v>1160.167085</v>
      </c>
      <c r="J11" s="25">
        <f t="shared" si="3"/>
        <v>-1.7678627471145677E-2</v>
      </c>
    </row>
    <row r="12" spans="1:11" x14ac:dyDescent="0.25">
      <c r="I12">
        <v>100000</v>
      </c>
    </row>
    <row r="13" spans="1:11" ht="18.75" x14ac:dyDescent="0.3">
      <c r="A13" s="10" t="s">
        <v>31</v>
      </c>
      <c r="B13" s="10" t="s">
        <v>32</v>
      </c>
      <c r="C13" s="10"/>
      <c r="D13" s="10"/>
      <c r="E13" s="10"/>
      <c r="F13" s="10"/>
      <c r="G13" s="10"/>
      <c r="H13" s="10"/>
      <c r="I13" s="10"/>
      <c r="J13" s="11"/>
      <c r="K13" s="26"/>
    </row>
    <row r="14" spans="1:11" ht="18.75" x14ac:dyDescent="0.3">
      <c r="A14" s="11" t="s">
        <v>0</v>
      </c>
      <c r="B14" s="11" t="s">
        <v>33</v>
      </c>
      <c r="C14" s="11" t="s">
        <v>34</v>
      </c>
      <c r="D14" s="11" t="s">
        <v>35</v>
      </c>
      <c r="E14" s="11" t="s">
        <v>36</v>
      </c>
      <c r="F14" s="11" t="s">
        <v>37</v>
      </c>
      <c r="G14" s="11" t="s">
        <v>38</v>
      </c>
      <c r="H14" s="11" t="s">
        <v>39</v>
      </c>
      <c r="I14" s="11" t="s">
        <v>40</v>
      </c>
      <c r="J14" s="11" t="s">
        <v>41</v>
      </c>
      <c r="K14" s="11"/>
    </row>
    <row r="15" spans="1:11" ht="18.75" x14ac:dyDescent="0.3">
      <c r="A15" s="11" t="s">
        <v>42</v>
      </c>
      <c r="B15" s="11">
        <v>0</v>
      </c>
      <c r="C15" s="11">
        <v>36.349000000000004</v>
      </c>
      <c r="D15" s="27">
        <f>B15/C15</f>
        <v>0</v>
      </c>
      <c r="E15" s="11">
        <v>-1.3742364000000002</v>
      </c>
      <c r="F15" s="11">
        <v>175.67450000000002</v>
      </c>
      <c r="G15" s="27">
        <f>E15/F15</f>
        <v>-7.8226287822080048E-3</v>
      </c>
      <c r="H15" s="11">
        <v>-1.3742364000000002</v>
      </c>
      <c r="I15" s="11">
        <v>212.02350000000001</v>
      </c>
      <c r="J15" s="27">
        <f>H15/I15</f>
        <v>-6.4815286984697459E-3</v>
      </c>
      <c r="K15" s="11"/>
    </row>
    <row r="16" spans="1:11" ht="18.75" x14ac:dyDescent="0.3">
      <c r="A16" s="11" t="s">
        <v>43</v>
      </c>
      <c r="B16" s="11">
        <v>-5.283586399999999</v>
      </c>
      <c r="C16" s="11">
        <v>98.197200000000009</v>
      </c>
      <c r="D16" s="27">
        <f t="shared" ref="D16:D25" si="4">B16/C16</f>
        <v>-5.380587633863286E-2</v>
      </c>
      <c r="E16" s="11">
        <v>-22.271392500000001</v>
      </c>
      <c r="F16" s="11">
        <v>74.792259999999999</v>
      </c>
      <c r="G16" s="27">
        <f t="shared" ref="G16:G25" si="5">E16/F16</f>
        <v>-0.29777670176031584</v>
      </c>
      <c r="H16" s="11">
        <v>-27.554978899999998</v>
      </c>
      <c r="I16" s="11">
        <v>172.98946000000001</v>
      </c>
      <c r="J16" s="27">
        <f t="shared" ref="J16:J25" si="6">H16/I16</f>
        <v>-0.15928703922192713</v>
      </c>
      <c r="K16" s="11"/>
    </row>
    <row r="17" spans="1:11" ht="18.75" x14ac:dyDescent="0.3">
      <c r="A17" s="11" t="s">
        <v>44</v>
      </c>
      <c r="B17" s="11">
        <v>-5.5403312000000007</v>
      </c>
      <c r="C17" s="11">
        <v>145.08343000000002</v>
      </c>
      <c r="D17" s="27">
        <f t="shared" si="4"/>
        <v>-3.8187208559929964E-2</v>
      </c>
      <c r="E17" s="11">
        <v>-13.409648199999998</v>
      </c>
      <c r="F17" s="11">
        <v>103.439875</v>
      </c>
      <c r="G17" s="27">
        <f t="shared" si="5"/>
        <v>-0.12963712688167883</v>
      </c>
      <c r="H17" s="11">
        <v>-18.9499794</v>
      </c>
      <c r="I17" s="11">
        <v>248.52330499999999</v>
      </c>
      <c r="J17" s="27">
        <f t="shared" si="6"/>
        <v>-7.6250311414456692E-2</v>
      </c>
      <c r="K17" s="11"/>
    </row>
    <row r="18" spans="1:11" ht="18.75" x14ac:dyDescent="0.3">
      <c r="A18" s="11" t="s">
        <v>45</v>
      </c>
      <c r="B18" s="11">
        <v>-4.0740555000000001</v>
      </c>
      <c r="C18" s="11">
        <v>138.07103999999998</v>
      </c>
      <c r="D18" s="27">
        <f t="shared" si="4"/>
        <v>-2.9506951638808548E-2</v>
      </c>
      <c r="E18" s="11">
        <v>-6.605666799999999</v>
      </c>
      <c r="F18" s="11">
        <v>110.99289</v>
      </c>
      <c r="G18" s="27">
        <f t="shared" si="5"/>
        <v>-5.9514323845428284E-2</v>
      </c>
      <c r="H18" s="11">
        <v>-10.6797223</v>
      </c>
      <c r="I18" s="11">
        <v>249.06393000000003</v>
      </c>
      <c r="J18" s="27">
        <f t="shared" si="6"/>
        <v>-4.2879441836479487E-2</v>
      </c>
      <c r="K18" s="11"/>
    </row>
    <row r="19" spans="1:11" ht="18.75" x14ac:dyDescent="0.3">
      <c r="A19" s="11" t="s">
        <v>46</v>
      </c>
      <c r="B19" s="11">
        <v>-2.5250056999999999</v>
      </c>
      <c r="C19" s="11">
        <v>142.00450999999998</v>
      </c>
      <c r="D19" s="27">
        <f t="shared" si="4"/>
        <v>-1.7781165541854976E-2</v>
      </c>
      <c r="E19" s="11">
        <v>-15.4953652</v>
      </c>
      <c r="F19" s="11">
        <v>93.631370000000004</v>
      </c>
      <c r="G19" s="27">
        <f t="shared" si="5"/>
        <v>-0.16549330849265581</v>
      </c>
      <c r="H19" s="11">
        <v>-18.0203709</v>
      </c>
      <c r="I19" s="11">
        <v>235.63588000000001</v>
      </c>
      <c r="J19" s="27">
        <f t="shared" si="6"/>
        <v>-7.6475496431188658E-2</v>
      </c>
      <c r="K19" s="11"/>
    </row>
    <row r="20" spans="1:11" ht="18.75" x14ac:dyDescent="0.3">
      <c r="A20" s="11" t="s">
        <v>47</v>
      </c>
      <c r="B20" s="11">
        <v>-2.2099964999999999</v>
      </c>
      <c r="C20" s="11">
        <v>79.003450000000001</v>
      </c>
      <c r="D20" s="27">
        <f t="shared" si="4"/>
        <v>-2.7973417616572439E-2</v>
      </c>
      <c r="E20" s="11">
        <v>-4.2792864000000002</v>
      </c>
      <c r="F20" s="11">
        <v>155.0778</v>
      </c>
      <c r="G20" s="27">
        <f t="shared" si="5"/>
        <v>-2.7594448721867348E-2</v>
      </c>
      <c r="H20" s="11">
        <v>-6.4892829000000001</v>
      </c>
      <c r="I20" s="11">
        <v>234.08124999999998</v>
      </c>
      <c r="J20" s="27">
        <f t="shared" si="6"/>
        <v>-2.7722352388326706E-2</v>
      </c>
      <c r="K20" s="11"/>
    </row>
    <row r="21" spans="1:11" ht="18.75" x14ac:dyDescent="0.3">
      <c r="A21" s="11" t="s">
        <v>48</v>
      </c>
      <c r="B21" s="11">
        <v>-2.1945000000000001</v>
      </c>
      <c r="C21" s="11">
        <v>42.378399999999999</v>
      </c>
      <c r="D21" s="27">
        <f t="shared" si="4"/>
        <v>-5.1783455722726676E-2</v>
      </c>
      <c r="E21" s="11">
        <v>-3.6688851000000002</v>
      </c>
      <c r="F21" s="11">
        <v>90.549549999999996</v>
      </c>
      <c r="G21" s="27">
        <f t="shared" si="5"/>
        <v>-4.0517982695662216E-2</v>
      </c>
      <c r="H21" s="11">
        <v>-5.8633851000000003</v>
      </c>
      <c r="I21" s="11">
        <v>132.92794999999998</v>
      </c>
      <c r="J21" s="27">
        <f t="shared" si="6"/>
        <v>-4.4109497663960072E-2</v>
      </c>
      <c r="K21" s="11"/>
    </row>
    <row r="22" spans="1:11" ht="18.75" x14ac:dyDescent="0.3">
      <c r="A22" s="11" t="s">
        <v>49</v>
      </c>
      <c r="B22" s="11">
        <v>-6.9486428999999994</v>
      </c>
      <c r="C22" s="11">
        <v>86.645300000000006</v>
      </c>
      <c r="D22" s="27">
        <f t="shared" si="4"/>
        <v>-8.019642034824738E-2</v>
      </c>
      <c r="E22" s="11">
        <v>-5.3349409999999997</v>
      </c>
      <c r="F22" s="11">
        <v>152.31636</v>
      </c>
      <c r="G22" s="27">
        <f t="shared" si="5"/>
        <v>-3.5025397140530407E-2</v>
      </c>
      <c r="H22" s="11">
        <v>-12.283583899999998</v>
      </c>
      <c r="I22" s="11">
        <v>238.96165999999997</v>
      </c>
      <c r="J22" s="27">
        <f t="shared" si="6"/>
        <v>-5.1403994682661644E-2</v>
      </c>
      <c r="K22" s="11"/>
    </row>
    <row r="23" spans="1:11" ht="18.75" x14ac:dyDescent="0.3">
      <c r="A23" s="11" t="s">
        <v>50</v>
      </c>
      <c r="B23" s="11">
        <v>-3.1028197999999998</v>
      </c>
      <c r="C23" s="11">
        <v>160.060765</v>
      </c>
      <c r="D23" s="27">
        <f t="shared" si="4"/>
        <v>-1.9385261591121344E-2</v>
      </c>
      <c r="E23" s="11">
        <v>-3.4799802</v>
      </c>
      <c r="F23" s="11">
        <v>216.99869999999999</v>
      </c>
      <c r="G23" s="27">
        <f t="shared" si="5"/>
        <v>-1.6036871188629242E-2</v>
      </c>
      <c r="H23" s="11">
        <v>-6.5827999999999998</v>
      </c>
      <c r="I23" s="11">
        <v>377.05946499999999</v>
      </c>
      <c r="J23" s="27">
        <f t="shared" si="6"/>
        <v>-1.7458254230536291E-2</v>
      </c>
      <c r="K23" s="11"/>
    </row>
    <row r="24" spans="1:11" ht="18.75" x14ac:dyDescent="0.3">
      <c r="A24" s="11" t="s">
        <v>51</v>
      </c>
      <c r="B24" s="11">
        <v>-5.0076154000000006</v>
      </c>
      <c r="C24" s="11">
        <v>276.15767</v>
      </c>
      <c r="D24" s="27">
        <f t="shared" si="4"/>
        <v>-1.8133175153165221E-2</v>
      </c>
      <c r="E24" s="11">
        <v>-15.042098499999996</v>
      </c>
      <c r="F24" s="11">
        <v>241.12755999999999</v>
      </c>
      <c r="G24" s="27">
        <f t="shared" si="5"/>
        <v>-6.2382327843403702E-2</v>
      </c>
      <c r="H24" s="11">
        <v>-20.049713899999997</v>
      </c>
      <c r="I24" s="11">
        <v>517.28523000000007</v>
      </c>
      <c r="J24" s="27">
        <f t="shared" si="6"/>
        <v>-3.8759494254262769E-2</v>
      </c>
      <c r="K24" s="11"/>
    </row>
    <row r="25" spans="1:11" ht="18.75" x14ac:dyDescent="0.3">
      <c r="A25" s="10" t="s">
        <v>29</v>
      </c>
      <c r="B25" s="10">
        <v>-36.886553400000004</v>
      </c>
      <c r="C25" s="10">
        <v>1203.950765</v>
      </c>
      <c r="D25" s="17">
        <f t="shared" si="4"/>
        <v>-3.0637925131431768E-2</v>
      </c>
      <c r="E25" s="10">
        <v>-90.961500299999997</v>
      </c>
      <c r="F25" s="10">
        <v>1414.6008649999999</v>
      </c>
      <c r="G25" s="17">
        <f t="shared" si="5"/>
        <v>-6.4301883697773649E-2</v>
      </c>
      <c r="H25" s="10">
        <v>-127.84805370000001</v>
      </c>
      <c r="I25" s="10">
        <v>2618.5516299999999</v>
      </c>
      <c r="J25" s="17">
        <f t="shared" si="6"/>
        <v>-4.8823957578411396E-2</v>
      </c>
      <c r="K25" s="11"/>
    </row>
    <row r="29" spans="1:11" x14ac:dyDescent="0.25">
      <c r="B29">
        <v>100000</v>
      </c>
    </row>
    <row r="34" spans="5:5" x14ac:dyDescent="0.25">
      <c r="E34" s="28"/>
    </row>
    <row r="35" spans="5:5" x14ac:dyDescent="0.25">
      <c r="E35" s="28"/>
    </row>
  </sheetData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54C75-5519-4438-9056-B50E3FD78E53}">
  <dimension ref="C3:Q15"/>
  <sheetViews>
    <sheetView tabSelected="1" workbookViewId="0">
      <selection activeCell="K16" sqref="K16"/>
    </sheetView>
  </sheetViews>
  <sheetFormatPr defaultRowHeight="15" x14ac:dyDescent="0.25"/>
  <cols>
    <col min="8" max="8" width="14.140625" bestFit="1" customWidth="1"/>
    <col min="15" max="15" width="14.28515625" bestFit="1" customWidth="1"/>
  </cols>
  <sheetData>
    <row r="3" spans="3:17" ht="18.75" x14ac:dyDescent="0.3">
      <c r="C3" s="36" t="s">
        <v>52</v>
      </c>
      <c r="D3" s="37"/>
      <c r="E3" s="37"/>
      <c r="F3" s="37"/>
      <c r="G3" s="37"/>
      <c r="H3" s="38"/>
      <c r="J3" s="36" t="s">
        <v>53</v>
      </c>
      <c r="K3" s="37"/>
      <c r="L3" s="37"/>
      <c r="M3" s="37"/>
      <c r="N3" s="37"/>
      <c r="O3" s="38"/>
    </row>
    <row r="4" spans="3:17" ht="18.75" x14ac:dyDescent="0.3">
      <c r="C4" s="30" t="s">
        <v>54</v>
      </c>
      <c r="D4" s="30" t="s">
        <v>55</v>
      </c>
      <c r="E4" s="30" t="s">
        <v>56</v>
      </c>
      <c r="F4" s="30" t="s">
        <v>57</v>
      </c>
      <c r="G4" s="30" t="s">
        <v>58</v>
      </c>
      <c r="H4" s="30" t="s">
        <v>59</v>
      </c>
      <c r="J4" s="30" t="s">
        <v>54</v>
      </c>
      <c r="K4" s="30" t="s">
        <v>55</v>
      </c>
      <c r="L4" s="30" t="s">
        <v>56</v>
      </c>
      <c r="M4" s="30" t="s">
        <v>57</v>
      </c>
      <c r="N4" s="30" t="s">
        <v>58</v>
      </c>
      <c r="O4" s="30" t="s">
        <v>59</v>
      </c>
    </row>
    <row r="5" spans="3:17" ht="18.75" x14ac:dyDescent="0.3">
      <c r="C5" s="16" t="s">
        <v>60</v>
      </c>
      <c r="D5" s="16">
        <v>124</v>
      </c>
      <c r="E5" s="16">
        <v>11</v>
      </c>
      <c r="F5" s="16">
        <f>D5-E5</f>
        <v>113</v>
      </c>
      <c r="G5" s="16">
        <v>7</v>
      </c>
      <c r="H5" s="35">
        <f>F5/D5</f>
        <v>0.91129032258064513</v>
      </c>
      <c r="J5" s="16" t="s">
        <v>60</v>
      </c>
      <c r="K5" s="16">
        <v>124</v>
      </c>
      <c r="L5" s="16">
        <v>4</v>
      </c>
      <c r="M5" s="16">
        <f>K5-L5</f>
        <v>120</v>
      </c>
      <c r="N5" s="16">
        <v>8</v>
      </c>
      <c r="O5" s="35">
        <f>M5/K5</f>
        <v>0.967741935483871</v>
      </c>
    </row>
    <row r="6" spans="3:17" ht="18.75" x14ac:dyDescent="0.3">
      <c r="C6" s="16" t="s">
        <v>61</v>
      </c>
      <c r="D6" s="16">
        <v>77</v>
      </c>
      <c r="E6" s="16">
        <v>10</v>
      </c>
      <c r="F6" s="16">
        <f>D6-E6</f>
        <v>67</v>
      </c>
      <c r="G6" s="16">
        <v>5</v>
      </c>
      <c r="H6" s="35">
        <f>F6/D6</f>
        <v>0.87012987012987009</v>
      </c>
      <c r="J6" s="16" t="s">
        <v>61</v>
      </c>
      <c r="K6" s="16">
        <v>80</v>
      </c>
      <c r="L6" s="16">
        <v>1</v>
      </c>
      <c r="M6" s="16">
        <f>K6-L6</f>
        <v>79</v>
      </c>
      <c r="N6" s="16">
        <v>3</v>
      </c>
      <c r="O6" s="35">
        <f>M6/K6</f>
        <v>0.98750000000000004</v>
      </c>
    </row>
    <row r="7" spans="3:17" ht="18.75" x14ac:dyDescent="0.3">
      <c r="C7" s="30" t="s">
        <v>84</v>
      </c>
      <c r="D7" s="30">
        <f>SUM(D5:D6)</f>
        <v>201</v>
      </c>
      <c r="E7" s="30">
        <f t="shared" ref="E7:G7" si="0">SUM(E5:E6)</f>
        <v>21</v>
      </c>
      <c r="F7" s="30">
        <f t="shared" si="0"/>
        <v>180</v>
      </c>
      <c r="G7" s="30">
        <f t="shared" si="0"/>
        <v>12</v>
      </c>
      <c r="H7" s="39">
        <f>F7/D7</f>
        <v>0.89552238805970152</v>
      </c>
      <c r="J7" s="40" t="s">
        <v>84</v>
      </c>
      <c r="K7" s="30">
        <f>SUM(K5:K6)</f>
        <v>204</v>
      </c>
      <c r="L7" s="30">
        <f t="shared" ref="L7:N7" si="1">SUM(L5:L6)</f>
        <v>5</v>
      </c>
      <c r="M7" s="30">
        <f t="shared" si="1"/>
        <v>199</v>
      </c>
      <c r="N7" s="30">
        <f t="shared" si="1"/>
        <v>11</v>
      </c>
      <c r="O7" s="39">
        <f>M7/K7</f>
        <v>0.97549019607843135</v>
      </c>
    </row>
    <row r="10" spans="3:17" ht="18.75" x14ac:dyDescent="0.3">
      <c r="C10" s="36" t="s">
        <v>62</v>
      </c>
      <c r="D10" s="37"/>
      <c r="E10" s="37"/>
      <c r="F10" s="37"/>
      <c r="G10" s="37"/>
      <c r="H10" s="38"/>
      <c r="J10" s="36" t="s">
        <v>63</v>
      </c>
      <c r="K10" s="37"/>
      <c r="L10" s="37"/>
      <c r="M10" s="37"/>
      <c r="N10" s="37"/>
      <c r="O10" s="38"/>
    </row>
    <row r="11" spans="3:17" ht="18.75" x14ac:dyDescent="0.3">
      <c r="C11" s="30" t="s">
        <v>54</v>
      </c>
      <c r="D11" s="30" t="s">
        <v>55</v>
      </c>
      <c r="E11" s="30" t="s">
        <v>56</v>
      </c>
      <c r="F11" s="30" t="s">
        <v>57</v>
      </c>
      <c r="G11" s="30" t="s">
        <v>58</v>
      </c>
      <c r="H11" s="30" t="s">
        <v>59</v>
      </c>
      <c r="J11" s="30" t="s">
        <v>54</v>
      </c>
      <c r="K11" s="30" t="s">
        <v>55</v>
      </c>
      <c r="L11" s="30" t="s">
        <v>56</v>
      </c>
      <c r="M11" s="30" t="s">
        <v>57</v>
      </c>
      <c r="N11" s="30" t="s">
        <v>58</v>
      </c>
      <c r="O11" s="30" t="s">
        <v>59</v>
      </c>
    </row>
    <row r="12" spans="3:17" ht="18.75" x14ac:dyDescent="0.3">
      <c r="C12" s="16" t="s">
        <v>60</v>
      </c>
      <c r="D12" s="16">
        <v>119</v>
      </c>
      <c r="E12" s="16">
        <v>15</v>
      </c>
      <c r="F12" s="16">
        <f>D12-E12</f>
        <v>104</v>
      </c>
      <c r="G12" s="16">
        <v>9</v>
      </c>
      <c r="H12" s="35">
        <f>F12/D12</f>
        <v>0.87394957983193278</v>
      </c>
      <c r="J12" s="16" t="s">
        <v>60</v>
      </c>
      <c r="K12" s="16">
        <v>121</v>
      </c>
      <c r="L12" s="16">
        <v>11</v>
      </c>
      <c r="M12" s="16">
        <f>K12-L12</f>
        <v>110</v>
      </c>
      <c r="N12" s="16">
        <v>7</v>
      </c>
      <c r="O12" s="35">
        <f>M12/K12</f>
        <v>0.90909090909090906</v>
      </c>
    </row>
    <row r="13" spans="3:17" ht="18.75" x14ac:dyDescent="0.3">
      <c r="C13" s="16" t="s">
        <v>61</v>
      </c>
      <c r="D13" s="16">
        <v>81</v>
      </c>
      <c r="E13" s="16">
        <v>19</v>
      </c>
      <c r="F13" s="16">
        <f>D13-E13</f>
        <v>62</v>
      </c>
      <c r="G13" s="16">
        <v>10</v>
      </c>
      <c r="H13" s="35">
        <f>F13/D13</f>
        <v>0.76543209876543206</v>
      </c>
      <c r="J13" s="16" t="s">
        <v>61</v>
      </c>
      <c r="K13" s="16">
        <v>81</v>
      </c>
      <c r="L13" s="16">
        <v>3</v>
      </c>
      <c r="M13" s="16">
        <f>K13-L13</f>
        <v>78</v>
      </c>
      <c r="N13" s="16">
        <v>5</v>
      </c>
      <c r="O13" s="35">
        <f>M13/K13</f>
        <v>0.96296296296296291</v>
      </c>
    </row>
    <row r="14" spans="3:17" ht="18.75" x14ac:dyDescent="0.3">
      <c r="C14" s="40" t="s">
        <v>84</v>
      </c>
      <c r="D14" s="23">
        <f>SUM(D12:D13)</f>
        <v>200</v>
      </c>
      <c r="E14" s="23">
        <f t="shared" ref="E14:G14" si="2">SUM(E12:E13)</f>
        <v>34</v>
      </c>
      <c r="F14" s="23">
        <f t="shared" si="2"/>
        <v>166</v>
      </c>
      <c r="G14" s="23">
        <f t="shared" si="2"/>
        <v>19</v>
      </c>
      <c r="H14" s="39">
        <f>F14/D14</f>
        <v>0.83</v>
      </c>
      <c r="J14" s="40" t="s">
        <v>85</v>
      </c>
      <c r="K14" s="23">
        <f>SUM(K12:K13)</f>
        <v>202</v>
      </c>
      <c r="L14" s="23">
        <f t="shared" ref="L14:N14" si="3">SUM(L12:L13)</f>
        <v>14</v>
      </c>
      <c r="M14" s="23">
        <f t="shared" si="3"/>
        <v>188</v>
      </c>
      <c r="N14" s="23">
        <f t="shared" si="3"/>
        <v>12</v>
      </c>
      <c r="O14" s="39">
        <f>M14/K14</f>
        <v>0.93069306930693074</v>
      </c>
    </row>
    <row r="15" spans="3:17" x14ac:dyDescent="0.25">
      <c r="Q15" t="s">
        <v>86</v>
      </c>
    </row>
  </sheetData>
  <mergeCells count="4">
    <mergeCell ref="C3:H3"/>
    <mergeCell ref="C10:H10"/>
    <mergeCell ref="J3:O3"/>
    <mergeCell ref="J10:O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ZONE</vt:lpstr>
      <vt:lpstr>Focus and NEW Products</vt:lpstr>
      <vt:lpstr>Sales Return</vt:lpstr>
      <vt:lpstr>CD &amp; 100 DSO Parties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sharma</dc:creator>
  <cp:lastModifiedBy>Deepak sharma</cp:lastModifiedBy>
  <dcterms:created xsi:type="dcterms:W3CDTF">2024-01-05T12:37:19Z</dcterms:created>
  <dcterms:modified xsi:type="dcterms:W3CDTF">2024-01-05T12:41:39Z</dcterms:modified>
</cp:coreProperties>
</file>