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0"/>
  </bookViews>
  <sheets>
    <sheet name="Sheet1" sheetId="2" r:id="rId1"/>
    <sheet name="Sheet2" sheetId="3" r:id="rId2"/>
    <sheet name="Sheet 3" sheetId="12" r:id="rId3"/>
    <sheet name="Sheet 4" sheetId="4" r:id="rId4"/>
    <sheet name="Sheet 5" sheetId="6" r:id="rId5"/>
    <sheet name="Sheet6" sheetId="13" r:id="rId6"/>
    <sheet name="Sheet 7" sheetId="8" r:id="rId7"/>
    <sheet name="Sheet 8" sheetId="9" r:id="rId8"/>
    <sheet name="Sheet9" sheetId="14" r:id="rId9"/>
    <sheet name="Sheet10" sheetId="15" r:id="rId10"/>
    <sheet name="Sheet11" sheetId="16" r:id="rId11"/>
  </sheets>
  <calcPr calcId="124519"/>
</workbook>
</file>

<file path=xl/calcChain.xml><?xml version="1.0" encoding="utf-8"?>
<calcChain xmlns="http://schemas.openxmlformats.org/spreadsheetml/2006/main">
  <c r="B10" i="15"/>
  <c r="E4" i="14"/>
  <c r="E5"/>
  <c r="E6"/>
  <c r="E7"/>
  <c r="E9"/>
  <c r="E3"/>
  <c r="D4"/>
  <c r="D5"/>
  <c r="D6"/>
  <c r="D7"/>
  <c r="D8"/>
  <c r="E8" s="1"/>
  <c r="D9"/>
  <c r="D3"/>
  <c r="D7" i="9"/>
  <c r="B7" i="6"/>
  <c r="B5" i="9"/>
  <c r="C5"/>
  <c r="C4"/>
  <c r="B4"/>
  <c r="B7" i="8"/>
  <c r="B6"/>
  <c r="B5"/>
  <c r="B4"/>
  <c r="B3"/>
  <c r="C5"/>
  <c r="C6"/>
  <c r="C7"/>
  <c r="C4"/>
  <c r="D6" i="9" l="1"/>
  <c r="D5"/>
  <c r="D4"/>
  <c r="D3"/>
  <c r="C7" i="6"/>
  <c r="C6"/>
  <c r="C4"/>
  <c r="C5"/>
  <c r="C3"/>
  <c r="C7" i="9" l="1"/>
  <c r="C6"/>
  <c r="B6" s="1"/>
  <c r="B3" i="4"/>
  <c r="B4"/>
  <c r="B5"/>
  <c r="B6"/>
  <c r="B7"/>
  <c r="B7" i="9" l="1"/>
</calcChain>
</file>

<file path=xl/comments1.xml><?xml version="1.0" encoding="utf-8"?>
<comments xmlns="http://schemas.openxmlformats.org/spreadsheetml/2006/main">
  <authors>
    <author>goyal</author>
  </authors>
  <commentList>
    <comment ref="A1" authorId="0">
      <text/>
    </comment>
  </commentList>
</comments>
</file>

<file path=xl/sharedStrings.xml><?xml version="1.0" encoding="utf-8"?>
<sst xmlns="http://schemas.openxmlformats.org/spreadsheetml/2006/main" count="135" uniqueCount="75">
  <si>
    <t>2010-11</t>
  </si>
  <si>
    <t>2011-12</t>
  </si>
  <si>
    <t>2012-13</t>
  </si>
  <si>
    <t>2013-14</t>
  </si>
  <si>
    <t>2009-10</t>
  </si>
  <si>
    <t>Year</t>
  </si>
  <si>
    <t>Sales In Paddy</t>
  </si>
  <si>
    <t>Sales In Vagetable</t>
  </si>
  <si>
    <t>Sales In Paddy in Different Years (In Lacs)</t>
  </si>
  <si>
    <t>Sales In Vagetable in Different Years (In Lacs)</t>
  </si>
  <si>
    <t>Sales In Vagetable(In Lacs)</t>
  </si>
  <si>
    <t>Estimated sales(In Lacs)</t>
  </si>
  <si>
    <t>Sales In Paddy(In Lacs)</t>
  </si>
  <si>
    <t>Estimated Less sale Due Shortage of products(In Lacs)</t>
  </si>
  <si>
    <t>Total  Estimated Sales in Paddy &amp; Vagetables (In Lacs)</t>
  </si>
  <si>
    <t>Percentage increase</t>
  </si>
  <si>
    <t>Total Sales in Paddy &amp; Vagetables in Different Year (In Lacs)</t>
  </si>
  <si>
    <t>Total Estimated Sale In Paddy</t>
  </si>
  <si>
    <t>Total Sale  in Paddy Different Years(In Lacs)</t>
  </si>
  <si>
    <t>Shortage (In Lacs)</t>
  </si>
  <si>
    <t>Total Estiamted sale in Paddy Year Over Year Turnoverwise From 2009-14</t>
  </si>
  <si>
    <t xml:space="preserve"> Increasing Sales Percents Every Year in Paddy &amp; Vagetables </t>
  </si>
  <si>
    <t>Punjab And Haryana Sales Percentage increasing  Year Over Year Turn over wise From 2009-14</t>
  </si>
  <si>
    <t xml:space="preserve">Total  Estimated Sales in Paddy &amp; Vagetables Would Be </t>
  </si>
  <si>
    <t xml:space="preserve">Total Sales in Paddy &amp; Vagetables in Different Year </t>
  </si>
  <si>
    <t>Product</t>
  </si>
  <si>
    <t>Target</t>
  </si>
  <si>
    <t>Available</t>
  </si>
  <si>
    <t>Harita</t>
  </si>
  <si>
    <t>Ranjha</t>
  </si>
  <si>
    <t>Akash</t>
  </si>
  <si>
    <t>Muskan</t>
  </si>
  <si>
    <t>Kumud</t>
  </si>
  <si>
    <t>Chilli Heer</t>
  </si>
  <si>
    <t>Shortage Product Value</t>
  </si>
  <si>
    <t>Rate</t>
  </si>
  <si>
    <t xml:space="preserve">Shortage </t>
  </si>
  <si>
    <t>Ash gourd -1</t>
  </si>
  <si>
    <t>Ash  gourd -1</t>
  </si>
  <si>
    <t>Punjab And Haryana Sales Per Year Performances Turn over wise From 2009-14(april to march)</t>
  </si>
  <si>
    <t>Punjab And Haryana Sales Per Year Performances Turn over wise From 2009-14(april to mar)</t>
  </si>
  <si>
    <t xml:space="preserve"> Achievement)During Session 2013-14.</t>
  </si>
  <si>
    <t xml:space="preserve">Product Performance Was the Issue </t>
  </si>
  <si>
    <t xml:space="preserve"> for Less Sales 100 Lacs (If I add Only Last Year </t>
  </si>
  <si>
    <t xml:space="preserve">I Have Calculate Value Only Last </t>
  </si>
  <si>
    <t xml:space="preserve"> Year Paddy Achievement 117 mt</t>
  </si>
  <si>
    <t>(shortfal of 100lacs).</t>
  </si>
  <si>
    <t xml:space="preserve">Due To Paddy Mixing Complaint I Have Achieved </t>
  </si>
  <si>
    <t>only  66 mt,Last Year 2012-13 Achievement Was 117 mt.</t>
  </si>
  <si>
    <t>Difference 1 Crore Sadback Only From HY-Paddy .</t>
  </si>
  <si>
    <t>Punjab And Haryana Sales YOY Performances Turn over wise From 2009-14</t>
  </si>
  <si>
    <t>If The Product Performance Was Good Then The</t>
  </si>
  <si>
    <t xml:space="preserve"> Total Estimated Sales in Paddy &amp; Vagetable </t>
  </si>
  <si>
    <t>Would Be Rs 427.7 Lacs During 2013-14</t>
  </si>
  <si>
    <t>(only paddy value add 100lacs.not vegitable shortage add.)</t>
  </si>
  <si>
    <t>Punjab And Haryana Sales YOY Performances Turn over wise From 2009-14(april to mar)</t>
  </si>
  <si>
    <t>There is continously Growth In Sale of</t>
  </si>
  <si>
    <t xml:space="preserve"> Vagetable But The Growth in Sale Of Paddy </t>
  </si>
  <si>
    <t xml:space="preserve">Decrease in 2013-14  Due To Paddy Mixing Complaints. </t>
  </si>
  <si>
    <t xml:space="preserve"> Due To Paddy Mixing Complaint .</t>
  </si>
  <si>
    <t>There is 1% Percent Increase in Sales In 2013-14 In Compare to 2012-13.</t>
  </si>
  <si>
    <t>Punjab And Haryana Sales Percentage In Paddy &amp; Vagetable Increasing Year Over Year turnover wise from april 2009 to mar 2014.</t>
  </si>
  <si>
    <t>Punjab and Haryana Estimated Sales Percentage Increasing YOY performance turn over wise april 2009 to mar 2014.</t>
  </si>
  <si>
    <t xml:space="preserve">The Expected Increased Sales Percentage </t>
  </si>
  <si>
    <t>would Be 32% More Than Previous Session If  I add</t>
  </si>
  <si>
    <t xml:space="preserve"> Last Year Achievement Only Of Paddy(117mt) </t>
  </si>
  <si>
    <t>not enclude shortage of vegitable.</t>
  </si>
  <si>
    <t>Punjab And Haryana  Product Shortage During 2013-14(from oct 2013 to mar 2014).</t>
  </si>
  <si>
    <t>Kumud –due to not fit in my region.</t>
  </si>
  <si>
    <t>B.g-32 shortage in oct and january month.but  I have take all q.ty  in tgt.(as per goal document)</t>
  </si>
  <si>
    <r>
      <t>Haruna and sarita is also shortage in oct to feb.(peak seasion).but I have take all  q.ty in tgt</t>
    </r>
    <r>
      <rPr>
        <sz val="14"/>
        <color rgb="FF000000"/>
        <rFont val="Calibri"/>
        <family val="2"/>
        <scheme val="minor"/>
      </rPr>
      <t>. (as per goal document).</t>
    </r>
  </si>
  <si>
    <t xml:space="preserve">The Total Value Of Shortage Product Was  Rs. 81.50 lacs </t>
  </si>
  <si>
    <t xml:space="preserve">Not enclude b.g-32,haruna,sarita shortage value.  </t>
  </si>
  <si>
    <t>PRODUCT SHORTFAL DETAILS FROM OCT 2013 TO MAR 2014 AND REVIEW TARGETS DETAILS</t>
  </si>
  <si>
    <t>THANKS FOR YOUR KIND ATTENTION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</si>
</sst>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Sales In Vagetable in Different Years (In Lacs)</c:v>
                </c:pt>
              </c:strCache>
            </c:strRef>
          </c:tx>
          <c:dLbls>
            <c:dLblPos val="outEnd"/>
            <c:showVal val="1"/>
          </c:dLbls>
          <c:cat>
            <c:strRef>
              <c:f>Sheet1!$A$3:$A$7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30.69</c:v>
                </c:pt>
                <c:pt idx="1">
                  <c:v>59.42</c:v>
                </c:pt>
                <c:pt idx="2">
                  <c:v>109.26</c:v>
                </c:pt>
                <c:pt idx="3">
                  <c:v>112</c:v>
                </c:pt>
                <c:pt idx="4">
                  <c:v>201.7</c:v>
                </c:pt>
              </c:numCache>
            </c:numRef>
          </c:val>
        </c:ser>
        <c:dLbls>
          <c:showVal val="1"/>
        </c:dLbls>
        <c:axId val="68551808"/>
        <c:axId val="68553728"/>
      </c:barChart>
      <c:catAx>
        <c:axId val="6855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Different Years</a:t>
                </a:r>
              </a:p>
            </c:rich>
          </c:tx>
          <c:layout/>
        </c:title>
        <c:tickLblPos val="nextTo"/>
        <c:crossAx val="68553728"/>
        <c:crosses val="autoZero"/>
        <c:auto val="1"/>
        <c:lblAlgn val="ctr"/>
        <c:lblOffset val="100"/>
      </c:catAx>
      <c:valAx>
        <c:axId val="685537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</a:t>
                </a:r>
                <a:r>
                  <a:rPr lang="en-US" baseline="0"/>
                  <a:t> Lacs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68551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Sheet2!$B$2</c:f>
              <c:strCache>
                <c:ptCount val="1"/>
                <c:pt idx="0">
                  <c:v>Sales In Paddy in Different Years (In Lacs)</c:v>
                </c:pt>
              </c:strCache>
            </c:strRef>
          </c:tx>
          <c:dLbls>
            <c:dLblPos val="outEnd"/>
            <c:showVal val="1"/>
          </c:dLbls>
          <c:cat>
            <c:strRef>
              <c:f>Sheet2!$A$3:$A$7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Sheet2!$B$3:$B$7</c:f>
              <c:numCache>
                <c:formatCode>General</c:formatCode>
                <c:ptCount val="5"/>
                <c:pt idx="0">
                  <c:v>23.96</c:v>
                </c:pt>
                <c:pt idx="1">
                  <c:v>77.22</c:v>
                </c:pt>
                <c:pt idx="2">
                  <c:v>131.22</c:v>
                </c:pt>
                <c:pt idx="3">
                  <c:v>212.61</c:v>
                </c:pt>
                <c:pt idx="4">
                  <c:v>126</c:v>
                </c:pt>
              </c:numCache>
            </c:numRef>
          </c:val>
        </c:ser>
        <c:dLbls>
          <c:showVal val="1"/>
        </c:dLbls>
        <c:axId val="68603904"/>
        <c:axId val="68605824"/>
      </c:barChart>
      <c:catAx>
        <c:axId val="6860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In</a:t>
                </a:r>
                <a:r>
                  <a:rPr lang="en-US" sz="1400" baseline="0"/>
                  <a:t> Different Years</a:t>
                </a:r>
                <a:endParaRPr lang="en-US" sz="1400"/>
              </a:p>
            </c:rich>
          </c:tx>
          <c:layout/>
        </c:title>
        <c:tickLblPos val="nextTo"/>
        <c:crossAx val="68605824"/>
        <c:crosses val="autoZero"/>
        <c:auto val="1"/>
        <c:lblAlgn val="ctr"/>
        <c:lblOffset val="100"/>
      </c:catAx>
      <c:valAx>
        <c:axId val="686058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In</a:t>
                </a:r>
                <a:r>
                  <a:rPr lang="en-US" sz="1400" baseline="0"/>
                  <a:t> Lacs</a:t>
                </a:r>
                <a:endParaRPr lang="en-US" sz="1400"/>
              </a:p>
            </c:rich>
          </c:tx>
          <c:layout/>
        </c:title>
        <c:numFmt formatCode="General" sourceLinked="1"/>
        <c:tickLblPos val="nextTo"/>
        <c:crossAx val="6860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'Sheet 3'!$B$2</c:f>
              <c:strCache>
                <c:ptCount val="1"/>
                <c:pt idx="0">
                  <c:v>Total Estimated Sale In Paddy</c:v>
                </c:pt>
              </c:strCache>
            </c:strRef>
          </c:tx>
          <c:dLbls>
            <c:dLblPos val="outEnd"/>
            <c:showVal val="1"/>
          </c:dLbls>
          <c:cat>
            <c:strRef>
              <c:f>'Sheet 3'!$A$3:$A$7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'Sheet 3'!$B$3:$B$7</c:f>
              <c:numCache>
                <c:formatCode>General</c:formatCode>
                <c:ptCount val="5"/>
                <c:pt idx="0">
                  <c:v>23.96</c:v>
                </c:pt>
                <c:pt idx="1">
                  <c:v>77.22</c:v>
                </c:pt>
                <c:pt idx="2">
                  <c:v>131.22</c:v>
                </c:pt>
                <c:pt idx="3">
                  <c:v>212.61</c:v>
                </c:pt>
                <c:pt idx="4">
                  <c:v>226</c:v>
                </c:pt>
              </c:numCache>
            </c:numRef>
          </c:val>
        </c:ser>
        <c:dLbls>
          <c:showVal val="1"/>
        </c:dLbls>
        <c:axId val="69966464"/>
        <c:axId val="70259456"/>
      </c:barChart>
      <c:catAx>
        <c:axId val="6996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Different Years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crossAx val="70259456"/>
        <c:crosses val="autoZero"/>
        <c:auto val="1"/>
        <c:lblAlgn val="ctr"/>
        <c:lblOffset val="100"/>
      </c:catAx>
      <c:valAx>
        <c:axId val="702594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Lacs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6996646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layout/>
    </c:title>
    <c:view3D>
      <c:perspective val="30"/>
    </c:view3D>
    <c:plotArea>
      <c:layout>
        <c:manualLayout>
          <c:layoutTarget val="inner"/>
          <c:xMode val="edge"/>
          <c:yMode val="edge"/>
          <c:x val="0.12052277141062449"/>
          <c:y val="0.12838309398968137"/>
          <c:w val="0.86182781244772944"/>
          <c:h val="0.75695369886544561"/>
        </c:manualLayout>
      </c:layout>
      <c:bar3DChart>
        <c:barDir val="col"/>
        <c:grouping val="stacked"/>
        <c:ser>
          <c:idx val="0"/>
          <c:order val="0"/>
          <c:tx>
            <c:strRef>
              <c:f>'Sheet 4'!$B$2</c:f>
              <c:strCache>
                <c:ptCount val="1"/>
                <c:pt idx="0">
                  <c:v>Total Sales in Paddy &amp; Vagetables in Different Year </c:v>
                </c:pt>
              </c:strCache>
            </c:strRef>
          </c:tx>
          <c:dLbls>
            <c:showVal val="1"/>
          </c:dLbls>
          <c:cat>
            <c:strRef>
              <c:f>'Sheet 4'!$A$3:$A$7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'Sheet 4'!$B$3:$B$7</c:f>
              <c:numCache>
                <c:formatCode>General</c:formatCode>
                <c:ptCount val="5"/>
                <c:pt idx="0">
                  <c:v>54.650000000000006</c:v>
                </c:pt>
                <c:pt idx="1">
                  <c:v>136.63999999999999</c:v>
                </c:pt>
                <c:pt idx="2">
                  <c:v>240.48000000000002</c:v>
                </c:pt>
                <c:pt idx="3">
                  <c:v>324.61</c:v>
                </c:pt>
                <c:pt idx="4">
                  <c:v>327.7</c:v>
                </c:pt>
              </c:numCache>
            </c:numRef>
          </c:val>
        </c:ser>
        <c:dLbls>
          <c:showVal val="1"/>
        </c:dLbls>
        <c:shape val="pyramid"/>
        <c:axId val="70313472"/>
        <c:axId val="70315392"/>
        <c:axId val="0"/>
      </c:bar3DChart>
      <c:catAx>
        <c:axId val="70313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Years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crossAx val="70315392"/>
        <c:crosses val="autoZero"/>
        <c:auto val="1"/>
        <c:lblAlgn val="ctr"/>
        <c:lblOffset val="100"/>
      </c:catAx>
      <c:valAx>
        <c:axId val="703153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Lacs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7031347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layout/>
    </c:title>
    <c:view3D>
      <c:perspective val="30"/>
    </c:view3D>
    <c:plotArea>
      <c:layout/>
      <c:bar3DChart>
        <c:barDir val="col"/>
        <c:grouping val="stacked"/>
        <c:ser>
          <c:idx val="0"/>
          <c:order val="0"/>
          <c:tx>
            <c:strRef>
              <c:f>'Sheet 5'!$B$2</c:f>
              <c:strCache>
                <c:ptCount val="1"/>
                <c:pt idx="0">
                  <c:v>Total  Estimated Sales in Paddy &amp; Vagetables Would Be </c:v>
                </c:pt>
              </c:strCache>
            </c:strRef>
          </c:tx>
          <c:dLbls>
            <c:showVal val="1"/>
          </c:dLbls>
          <c:cat>
            <c:strRef>
              <c:f>'Sheet 5'!$A$3:$A$7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'Sheet 5'!$B$3:$B$7</c:f>
              <c:numCache>
                <c:formatCode>General</c:formatCode>
                <c:ptCount val="5"/>
                <c:pt idx="0">
                  <c:v>54.65</c:v>
                </c:pt>
                <c:pt idx="1">
                  <c:v>136.63999999999999</c:v>
                </c:pt>
                <c:pt idx="2">
                  <c:v>240.48</c:v>
                </c:pt>
                <c:pt idx="3">
                  <c:v>324.61</c:v>
                </c:pt>
                <c:pt idx="4">
                  <c:v>427.7</c:v>
                </c:pt>
              </c:numCache>
            </c:numRef>
          </c:val>
        </c:ser>
        <c:dLbls>
          <c:showVal val="1"/>
        </c:dLbls>
        <c:shape val="pyramid"/>
        <c:axId val="70603136"/>
        <c:axId val="70605056"/>
        <c:axId val="0"/>
      </c:bar3DChart>
      <c:catAx>
        <c:axId val="7060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Different Years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crossAx val="70605056"/>
        <c:crosses val="autoZero"/>
        <c:auto val="1"/>
        <c:lblAlgn val="ctr"/>
        <c:lblOffset val="100"/>
      </c:catAx>
      <c:valAx>
        <c:axId val="706050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Lacs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70603136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Sheet6!$B$2</c:f>
              <c:strCache>
                <c:ptCount val="1"/>
                <c:pt idx="0">
                  <c:v>Sales In Vagetable in Different Years (In Lacs)</c:v>
                </c:pt>
              </c:strCache>
            </c:strRef>
          </c:tx>
          <c:dLbls>
            <c:numFmt formatCode="#,##0.00" sourceLinked="0"/>
            <c:showVal val="1"/>
          </c:dLbls>
          <c:cat>
            <c:strRef>
              <c:f>Sheet6!$A$3:$A$7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Sheet6!$B$3:$B$7</c:f>
              <c:numCache>
                <c:formatCode>General</c:formatCode>
                <c:ptCount val="5"/>
                <c:pt idx="0">
                  <c:v>30.69</c:v>
                </c:pt>
                <c:pt idx="1">
                  <c:v>59.42</c:v>
                </c:pt>
                <c:pt idx="2">
                  <c:v>109.26</c:v>
                </c:pt>
                <c:pt idx="3">
                  <c:v>112</c:v>
                </c:pt>
                <c:pt idx="4">
                  <c:v>201.7</c:v>
                </c:pt>
              </c:numCache>
            </c:numRef>
          </c:val>
        </c:ser>
        <c:ser>
          <c:idx val="1"/>
          <c:order val="1"/>
          <c:tx>
            <c:strRef>
              <c:f>Sheet6!$C$2</c:f>
              <c:strCache>
                <c:ptCount val="1"/>
                <c:pt idx="0">
                  <c:v>Sales In Paddy in Different Years (In Lacs)</c:v>
                </c:pt>
              </c:strCache>
            </c:strRef>
          </c:tx>
          <c:dLbls>
            <c:showVal val="1"/>
          </c:dLbls>
          <c:cat>
            <c:strRef>
              <c:f>Sheet6!$A$3:$A$7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Sheet6!$C$3:$C$7</c:f>
              <c:numCache>
                <c:formatCode>General</c:formatCode>
                <c:ptCount val="5"/>
                <c:pt idx="0">
                  <c:v>23.96</c:v>
                </c:pt>
                <c:pt idx="1">
                  <c:v>77.22</c:v>
                </c:pt>
                <c:pt idx="2">
                  <c:v>131.22</c:v>
                </c:pt>
                <c:pt idx="3">
                  <c:v>212.61</c:v>
                </c:pt>
                <c:pt idx="4">
                  <c:v>126</c:v>
                </c:pt>
              </c:numCache>
            </c:numRef>
          </c:val>
        </c:ser>
        <c:dLbls>
          <c:showVal val="1"/>
        </c:dLbls>
        <c:axId val="70635520"/>
        <c:axId val="70637440"/>
      </c:barChart>
      <c:catAx>
        <c:axId val="7063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Diffrent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/>
        </c:title>
        <c:tickLblPos val="nextTo"/>
        <c:crossAx val="70637440"/>
        <c:crosses val="autoZero"/>
        <c:auto val="1"/>
        <c:lblAlgn val="ctr"/>
        <c:lblOffset val="100"/>
      </c:catAx>
      <c:valAx>
        <c:axId val="706374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</a:t>
                </a:r>
                <a:r>
                  <a:rPr lang="en-US" baseline="0"/>
                  <a:t> Lacs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0635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Punjab And Haryana Sales Percentage In Paddy &amp; Vagetable Increasing Year Over Year Turn over wise april 2009 to mar 2014</a:t>
            </a:r>
          </a:p>
        </c:rich>
      </c:tx>
      <c:layout>
        <c:manualLayout>
          <c:xMode val="edge"/>
          <c:yMode val="edge"/>
          <c:x val="0.12166660992375124"/>
          <c:y val="6.26959247648902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'Sheet 7'!$B$2</c:f>
              <c:strCache>
                <c:ptCount val="1"/>
                <c:pt idx="0">
                  <c:v>Punjab And Haryana Sales Percentage In Paddy &amp; Vagetable Increasing Year Over Year turnover wise from april 2009 to mar 2014.</c:v>
                </c:pt>
              </c:strCache>
            </c:strRef>
          </c:tx>
          <c:dLbls>
            <c:numFmt formatCode="#\ ?/?" sourceLinked="0"/>
            <c:showVal val="1"/>
          </c:dLbls>
          <c:cat>
            <c:strRef>
              <c:f>'Sheet 7'!$A$3:$A$7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'Sheet 7'!$B$3:$B$7</c:f>
              <c:numCache>
                <c:formatCode>General</c:formatCode>
                <c:ptCount val="5"/>
                <c:pt idx="0">
                  <c:v>0</c:v>
                </c:pt>
                <c:pt idx="1">
                  <c:v>150.02744739249769</c:v>
                </c:pt>
                <c:pt idx="2">
                  <c:v>226.02276355174828</c:v>
                </c:pt>
                <c:pt idx="3">
                  <c:v>261.00696182187471</c:v>
                </c:pt>
                <c:pt idx="4">
                  <c:v>261.95887334647347</c:v>
                </c:pt>
              </c:numCache>
            </c:numRef>
          </c:val>
        </c:ser>
        <c:dLbls>
          <c:showVal val="1"/>
        </c:dLbls>
        <c:axId val="70961408"/>
        <c:axId val="71008640"/>
      </c:barChart>
      <c:catAx>
        <c:axId val="7096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="1" baseline="0">
                    <a:latin typeface="Times New Roman" pitchFamily="18" charset="0"/>
                    <a:cs typeface="Times New Roman" pitchFamily="18" charset="0"/>
                  </a:rPr>
                  <a:t> Different Sessions</a:t>
                </a:r>
                <a:endParaRPr lang="en-US" sz="1400" b="1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crossAx val="71008640"/>
        <c:crosses val="autoZero"/>
        <c:auto val="1"/>
        <c:lblAlgn val="ctr"/>
        <c:lblOffset val="100"/>
      </c:catAx>
      <c:valAx>
        <c:axId val="710086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 b="1">
                    <a:latin typeface="Times New Roman" pitchFamily="18" charset="0"/>
                    <a:cs typeface="Times New Roman" pitchFamily="18" charset="0"/>
                  </a:rPr>
                  <a:t>In Percents</a:t>
                </a:r>
              </a:p>
            </c:rich>
          </c:tx>
          <c:layout/>
        </c:title>
        <c:numFmt formatCode="General" sourceLinked="1"/>
        <c:tickLblPos val="nextTo"/>
        <c:crossAx val="7096140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Estimated Sales Percentage Increase Would Be</a:t>
            </a:r>
          </a:p>
        </c:rich>
      </c:tx>
      <c:layout>
        <c:manualLayout>
          <c:xMode val="edge"/>
          <c:yMode val="edge"/>
          <c:x val="0.31372911015020982"/>
          <c:y val="1.7937223953302956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'Sheet 8'!$B$2</c:f>
              <c:strCache>
                <c:ptCount val="1"/>
                <c:pt idx="0">
                  <c:v>Punjab and Haryana Estimated Sales Percentage Increasing YOY performance turn over wise april 2009 to mar 2014.</c:v>
                </c:pt>
              </c:strCache>
            </c:strRef>
          </c:tx>
          <c:dLbls>
            <c:numFmt formatCode="#,##0;\-#,##0" sourceLinked="0"/>
            <c:showVal val="1"/>
          </c:dLbls>
          <c:cat>
            <c:strRef>
              <c:f>'Sheet 8'!$A$3:$A$7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'Sheet 8'!$B$3:$B$7</c:f>
              <c:numCache>
                <c:formatCode>General</c:formatCode>
                <c:ptCount val="5"/>
                <c:pt idx="0">
                  <c:v>0</c:v>
                </c:pt>
                <c:pt idx="1">
                  <c:v>150.02744739249766</c:v>
                </c:pt>
                <c:pt idx="2">
                  <c:v>226.02276355174826</c:v>
                </c:pt>
                <c:pt idx="3">
                  <c:v>261.00696182187465</c:v>
                </c:pt>
                <c:pt idx="4">
                  <c:v>292.76507155355267</c:v>
                </c:pt>
              </c:numCache>
            </c:numRef>
          </c:val>
        </c:ser>
        <c:dLbls>
          <c:showVal val="1"/>
        </c:dLbls>
        <c:axId val="71062272"/>
        <c:axId val="71064192"/>
      </c:barChart>
      <c:catAx>
        <c:axId val="7106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Diffrent Sessions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tickLblPos val="nextTo"/>
        <c:crossAx val="71064192"/>
        <c:crosses val="autoZero"/>
        <c:auto val="1"/>
        <c:lblAlgn val="ctr"/>
        <c:lblOffset val="100"/>
      </c:catAx>
      <c:valAx>
        <c:axId val="71064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In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Percents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7106227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Sheet9!$B$2</c:f>
              <c:strCache>
                <c:ptCount val="1"/>
                <c:pt idx="0">
                  <c:v>Target</c:v>
                </c:pt>
              </c:strCache>
            </c:strRef>
          </c:tx>
          <c:dLbls>
            <c:dLblPos val="outEnd"/>
            <c:showVal val="1"/>
          </c:dLbls>
          <c:cat>
            <c:strRef>
              <c:f>Sheet9!$A$3:$A$9</c:f>
              <c:strCache>
                <c:ptCount val="7"/>
                <c:pt idx="0">
                  <c:v>Harita</c:v>
                </c:pt>
                <c:pt idx="1">
                  <c:v>Ranjha</c:v>
                </c:pt>
                <c:pt idx="2">
                  <c:v>Akash</c:v>
                </c:pt>
                <c:pt idx="3">
                  <c:v>Muskan</c:v>
                </c:pt>
                <c:pt idx="4">
                  <c:v>Kumud</c:v>
                </c:pt>
                <c:pt idx="5">
                  <c:v>Ash gourd -1</c:v>
                </c:pt>
                <c:pt idx="6">
                  <c:v>Chilli Heer</c:v>
                </c:pt>
              </c:strCache>
            </c:strRef>
          </c:cat>
          <c:val>
            <c:numRef>
              <c:f>Sheet9!$B$3:$B$9</c:f>
              <c:numCache>
                <c:formatCode>General</c:formatCode>
                <c:ptCount val="7"/>
                <c:pt idx="0">
                  <c:v>25000</c:v>
                </c:pt>
                <c:pt idx="1">
                  <c:v>146</c:v>
                </c:pt>
                <c:pt idx="2">
                  <c:v>280</c:v>
                </c:pt>
                <c:pt idx="3">
                  <c:v>5710</c:v>
                </c:pt>
                <c:pt idx="4">
                  <c:v>140</c:v>
                </c:pt>
                <c:pt idx="5">
                  <c:v>145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Sheet9!$C$2</c:f>
              <c:strCache>
                <c:ptCount val="1"/>
                <c:pt idx="0">
                  <c:v>Available</c:v>
                </c:pt>
              </c:strCache>
            </c:strRef>
          </c:tx>
          <c:dLbls>
            <c:dLblPos val="outEnd"/>
            <c:showVal val="1"/>
          </c:dLbls>
          <c:cat>
            <c:strRef>
              <c:f>Sheet9!$A$3:$A$9</c:f>
              <c:strCache>
                <c:ptCount val="7"/>
                <c:pt idx="0">
                  <c:v>Harita</c:v>
                </c:pt>
                <c:pt idx="1">
                  <c:v>Ranjha</c:v>
                </c:pt>
                <c:pt idx="2">
                  <c:v>Akash</c:v>
                </c:pt>
                <c:pt idx="3">
                  <c:v>Muskan</c:v>
                </c:pt>
                <c:pt idx="4">
                  <c:v>Kumud</c:v>
                </c:pt>
                <c:pt idx="5">
                  <c:v>Ash gourd -1</c:v>
                </c:pt>
                <c:pt idx="6">
                  <c:v>Chilli Heer</c:v>
                </c:pt>
              </c:strCache>
            </c:strRef>
          </c:cat>
          <c:val>
            <c:numRef>
              <c:f>Sheet9!$C$3:$C$9</c:f>
              <c:numCache>
                <c:formatCode>General</c:formatCode>
                <c:ptCount val="7"/>
                <c:pt idx="0">
                  <c:v>500</c:v>
                </c:pt>
                <c:pt idx="1">
                  <c:v>0</c:v>
                </c:pt>
                <c:pt idx="2">
                  <c:v>90</c:v>
                </c:pt>
                <c:pt idx="3">
                  <c:v>800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Sheet9!$D$2</c:f>
              <c:strCache>
                <c:ptCount val="1"/>
                <c:pt idx="0">
                  <c:v>Shortage </c:v>
                </c:pt>
              </c:strCache>
            </c:strRef>
          </c:tx>
          <c:dLbls>
            <c:dLblPos val="outEnd"/>
            <c:showVal val="1"/>
          </c:dLbls>
          <c:cat>
            <c:strRef>
              <c:f>Sheet9!$A$3:$A$9</c:f>
              <c:strCache>
                <c:ptCount val="7"/>
                <c:pt idx="0">
                  <c:v>Harita</c:v>
                </c:pt>
                <c:pt idx="1">
                  <c:v>Ranjha</c:v>
                </c:pt>
                <c:pt idx="2">
                  <c:v>Akash</c:v>
                </c:pt>
                <c:pt idx="3">
                  <c:v>Muskan</c:v>
                </c:pt>
                <c:pt idx="4">
                  <c:v>Kumud</c:v>
                </c:pt>
                <c:pt idx="5">
                  <c:v>Ash gourd -1</c:v>
                </c:pt>
                <c:pt idx="6">
                  <c:v>Chilli Heer</c:v>
                </c:pt>
              </c:strCache>
            </c:strRef>
          </c:cat>
          <c:val>
            <c:numRef>
              <c:f>Sheet9!$D$3:$D$9</c:f>
              <c:numCache>
                <c:formatCode>General</c:formatCode>
                <c:ptCount val="7"/>
                <c:pt idx="0">
                  <c:v>24500</c:v>
                </c:pt>
                <c:pt idx="1">
                  <c:v>146</c:v>
                </c:pt>
                <c:pt idx="2">
                  <c:v>190</c:v>
                </c:pt>
                <c:pt idx="3">
                  <c:v>4910</c:v>
                </c:pt>
                <c:pt idx="4">
                  <c:v>140</c:v>
                </c:pt>
                <c:pt idx="5">
                  <c:v>139</c:v>
                </c:pt>
                <c:pt idx="6">
                  <c:v>15</c:v>
                </c:pt>
              </c:numCache>
            </c:numRef>
          </c:val>
        </c:ser>
        <c:dLbls>
          <c:showVal val="1"/>
        </c:dLbls>
        <c:axId val="71144960"/>
        <c:axId val="71146880"/>
      </c:barChart>
      <c:catAx>
        <c:axId val="7114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Product Name</a:t>
                </a:r>
              </a:p>
            </c:rich>
          </c:tx>
          <c:layout/>
        </c:title>
        <c:tickLblPos val="nextTo"/>
        <c:crossAx val="71146880"/>
        <c:crosses val="autoZero"/>
        <c:auto val="1"/>
        <c:lblAlgn val="ctr"/>
        <c:lblOffset val="100"/>
      </c:catAx>
      <c:valAx>
        <c:axId val="7114688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In</a:t>
                </a:r>
                <a:r>
                  <a:rPr lang="en-US" sz="1400" baseline="0"/>
                  <a:t> Kgs</a:t>
                </a:r>
                <a:endParaRPr lang="en-US" sz="1400"/>
              </a:p>
            </c:rich>
          </c:tx>
          <c:layout/>
        </c:title>
        <c:numFmt formatCode="General" sourceLinked="1"/>
        <c:tickLblPos val="nextTo"/>
        <c:crossAx val="7114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Sheet10!$B$2</c:f>
              <c:strCache>
                <c:ptCount val="1"/>
                <c:pt idx="0">
                  <c:v>Shortage Product Value</c:v>
                </c:pt>
              </c:strCache>
            </c:strRef>
          </c:tx>
          <c:dLbls>
            <c:dLblPos val="outEnd"/>
            <c:showVal val="1"/>
          </c:dLbls>
          <c:cat>
            <c:strRef>
              <c:f>Sheet10!$A$3:$A$9</c:f>
              <c:strCache>
                <c:ptCount val="7"/>
                <c:pt idx="0">
                  <c:v>Harita</c:v>
                </c:pt>
                <c:pt idx="1">
                  <c:v>Ranjha</c:v>
                </c:pt>
                <c:pt idx="2">
                  <c:v>Akash</c:v>
                </c:pt>
                <c:pt idx="3">
                  <c:v>Muskan</c:v>
                </c:pt>
                <c:pt idx="4">
                  <c:v>Kumud</c:v>
                </c:pt>
                <c:pt idx="5">
                  <c:v>Ash  gourd -1</c:v>
                </c:pt>
                <c:pt idx="6">
                  <c:v>Chilli Heer</c:v>
                </c:pt>
              </c:strCache>
            </c:strRef>
          </c:cat>
          <c:val>
            <c:numRef>
              <c:f>Sheet10!$B$3:$B$9</c:f>
              <c:numCache>
                <c:formatCode>General</c:formatCode>
                <c:ptCount val="7"/>
                <c:pt idx="0">
                  <c:v>4287500</c:v>
                </c:pt>
                <c:pt idx="1">
                  <c:v>219000</c:v>
                </c:pt>
                <c:pt idx="2">
                  <c:v>760000</c:v>
                </c:pt>
                <c:pt idx="3">
                  <c:v>859250</c:v>
                </c:pt>
                <c:pt idx="4">
                  <c:v>1562400</c:v>
                </c:pt>
                <c:pt idx="5">
                  <c:v>282448</c:v>
                </c:pt>
                <c:pt idx="6">
                  <c:v>180000</c:v>
                </c:pt>
              </c:numCache>
            </c:numRef>
          </c:val>
        </c:ser>
        <c:dLbls>
          <c:showVal val="1"/>
        </c:dLbls>
        <c:axId val="71200768"/>
        <c:axId val="71202688"/>
      </c:barChart>
      <c:catAx>
        <c:axId val="7120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Product</a:t>
                </a:r>
                <a:r>
                  <a:rPr lang="en-US" sz="1400" baseline="0"/>
                  <a:t> Name</a:t>
                </a:r>
                <a:endParaRPr lang="en-US" sz="1400"/>
              </a:p>
            </c:rich>
          </c:tx>
          <c:layout/>
        </c:title>
        <c:tickLblPos val="nextTo"/>
        <c:crossAx val="71202688"/>
        <c:crosses val="autoZero"/>
        <c:auto val="1"/>
        <c:lblAlgn val="ctr"/>
        <c:lblOffset val="100"/>
      </c:catAx>
      <c:valAx>
        <c:axId val="7120268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In</a:t>
                </a:r>
                <a:r>
                  <a:rPr lang="en-US" sz="1400" baseline="0"/>
                  <a:t> Rs</a:t>
                </a:r>
                <a:r>
                  <a:rPr lang="en-US" baseline="0"/>
                  <a:t>.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20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19050</xdr:rowOff>
    </xdr:from>
    <xdr:to>
      <xdr:col>15</xdr:col>
      <xdr:colOff>514350</xdr:colOff>
      <xdr:row>23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9526</xdr:rowOff>
    </xdr:from>
    <xdr:to>
      <xdr:col>16</xdr:col>
      <xdr:colOff>523875</xdr:colOff>
      <xdr:row>24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38099</xdr:rowOff>
    </xdr:from>
    <xdr:to>
      <xdr:col>12</xdr:col>
      <xdr:colOff>552450</xdr:colOff>
      <xdr:row>24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</xdr:row>
      <xdr:rowOff>9525</xdr:rowOff>
    </xdr:from>
    <xdr:to>
      <xdr:col>13</xdr:col>
      <xdr:colOff>390525</xdr:colOff>
      <xdr:row>23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1</xdr:row>
      <xdr:rowOff>38100</xdr:rowOff>
    </xdr:from>
    <xdr:to>
      <xdr:col>6</xdr:col>
      <xdr:colOff>152400</xdr:colOff>
      <xdr:row>24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</xdr:row>
      <xdr:rowOff>123824</xdr:rowOff>
    </xdr:from>
    <xdr:to>
      <xdr:col>12</xdr:col>
      <xdr:colOff>590550</xdr:colOff>
      <xdr:row>22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5610224</xdr:colOff>
      <xdr:row>0</xdr:row>
      <xdr:rowOff>152400</xdr:rowOff>
    </xdr:from>
    <xdr:to>
      <xdr:col>4</xdr:col>
      <xdr:colOff>733424</xdr:colOff>
      <xdr:row>23</xdr:row>
      <xdr:rowOff>38099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19050</xdr:rowOff>
    </xdr:from>
    <xdr:to>
      <xdr:col>5</xdr:col>
      <xdr:colOff>1200149</xdr:colOff>
      <xdr:row>23</xdr:row>
      <xdr:rowOff>123824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9</xdr:row>
      <xdr:rowOff>180975</xdr:rowOff>
    </xdr:from>
    <xdr:to>
      <xdr:col>15</xdr:col>
      <xdr:colOff>47624</xdr:colOff>
      <xdr:row>30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114300</xdr:rowOff>
    </xdr:from>
    <xdr:to>
      <xdr:col>21</xdr:col>
      <xdr:colOff>95249</xdr:colOff>
      <xdr:row>24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304800</xdr:colOff>
      <xdr:row>21</xdr:row>
      <xdr:rowOff>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71500"/>
          <a:ext cx="457200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B11" sqref="B11"/>
    </sheetView>
  </sheetViews>
  <sheetFormatPr defaultRowHeight="15"/>
  <cols>
    <col min="2" max="2" width="41.5703125" bestFit="1" customWidth="1"/>
  </cols>
  <sheetData>
    <row r="1" spans="1:17" ht="18.75">
      <c r="A1" s="10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</row>
    <row r="2" spans="1:17">
      <c r="A2" t="s">
        <v>5</v>
      </c>
      <c r="B2" t="s">
        <v>9</v>
      </c>
    </row>
    <row r="3" spans="1:17">
      <c r="A3" t="s">
        <v>4</v>
      </c>
      <c r="B3">
        <v>30.69</v>
      </c>
    </row>
    <row r="4" spans="1:17">
      <c r="A4" t="s">
        <v>0</v>
      </c>
      <c r="B4">
        <v>59.42</v>
      </c>
    </row>
    <row r="5" spans="1:17">
      <c r="A5" t="s">
        <v>1</v>
      </c>
      <c r="B5">
        <v>109.26</v>
      </c>
    </row>
    <row r="6" spans="1:17">
      <c r="A6" t="s">
        <v>2</v>
      </c>
      <c r="B6">
        <v>112</v>
      </c>
    </row>
    <row r="7" spans="1:17">
      <c r="A7" t="s">
        <v>3</v>
      </c>
      <c r="B7">
        <v>201.7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B13" sqref="B13"/>
    </sheetView>
  </sheetViews>
  <sheetFormatPr defaultRowHeight="15"/>
  <cols>
    <col min="2" max="2" width="38" bestFit="1" customWidth="1"/>
  </cols>
  <sheetData>
    <row r="1" spans="1:15" ht="18.75">
      <c r="A1" s="10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t="s">
        <v>5</v>
      </c>
      <c r="B2" t="s">
        <v>8</v>
      </c>
    </row>
    <row r="3" spans="1:15">
      <c r="A3" t="s">
        <v>4</v>
      </c>
      <c r="B3">
        <v>23.96</v>
      </c>
    </row>
    <row r="4" spans="1:15">
      <c r="A4" t="s">
        <v>0</v>
      </c>
      <c r="B4">
        <v>77.22</v>
      </c>
    </row>
    <row r="5" spans="1:15">
      <c r="A5" t="s">
        <v>1</v>
      </c>
      <c r="B5">
        <v>131.22</v>
      </c>
    </row>
    <row r="6" spans="1:15">
      <c r="A6" t="s">
        <v>2</v>
      </c>
      <c r="B6">
        <v>212.61</v>
      </c>
    </row>
    <row r="7" spans="1:15">
      <c r="A7" t="s">
        <v>3</v>
      </c>
      <c r="B7">
        <v>126</v>
      </c>
    </row>
    <row r="9" spans="1:15" ht="15.75">
      <c r="B9" s="4" t="s">
        <v>42</v>
      </c>
    </row>
    <row r="10" spans="1:15">
      <c r="B10" s="1" t="s">
        <v>43</v>
      </c>
    </row>
    <row r="11" spans="1:15">
      <c r="B11" s="1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15" sqref="B15"/>
    </sheetView>
  </sheetViews>
  <sheetFormatPr defaultRowHeight="15"/>
  <cols>
    <col min="2" max="2" width="36.7109375" customWidth="1"/>
    <col min="3" max="3" width="40.42578125" customWidth="1"/>
    <col min="4" max="4" width="16.5703125" bestFit="1" customWidth="1"/>
  </cols>
  <sheetData>
    <row r="1" spans="1:8" ht="18.75">
      <c r="A1" s="11" t="s">
        <v>20</v>
      </c>
      <c r="B1" s="11"/>
      <c r="C1" s="11"/>
      <c r="D1" s="11"/>
      <c r="E1" s="11"/>
      <c r="F1" s="11"/>
      <c r="G1" s="11"/>
      <c r="H1" s="11"/>
    </row>
    <row r="2" spans="1:8">
      <c r="A2" t="s">
        <v>5</v>
      </c>
      <c r="B2" t="s">
        <v>17</v>
      </c>
      <c r="C2" t="s">
        <v>18</v>
      </c>
      <c r="D2" t="s">
        <v>19</v>
      </c>
    </row>
    <row r="3" spans="1:8">
      <c r="A3" t="s">
        <v>4</v>
      </c>
      <c r="B3">
        <v>23.96</v>
      </c>
      <c r="C3">
        <v>23.96</v>
      </c>
      <c r="D3">
        <v>0</v>
      </c>
    </row>
    <row r="4" spans="1:8">
      <c r="A4" t="s">
        <v>0</v>
      </c>
      <c r="B4">
        <v>77.22</v>
      </c>
      <c r="C4">
        <v>77.22</v>
      </c>
      <c r="D4">
        <v>0</v>
      </c>
    </row>
    <row r="5" spans="1:8">
      <c r="A5" t="s">
        <v>1</v>
      </c>
      <c r="B5">
        <v>131.22</v>
      </c>
      <c r="C5">
        <v>131.22</v>
      </c>
      <c r="D5">
        <v>0</v>
      </c>
    </row>
    <row r="6" spans="1:8">
      <c r="A6" t="s">
        <v>2</v>
      </c>
      <c r="B6">
        <v>212.61</v>
      </c>
      <c r="C6">
        <v>212.61</v>
      </c>
      <c r="D6">
        <v>0</v>
      </c>
    </row>
    <row r="7" spans="1:8">
      <c r="A7" t="s">
        <v>3</v>
      </c>
      <c r="B7">
        <v>226</v>
      </c>
      <c r="C7">
        <v>126</v>
      </c>
      <c r="D7">
        <v>100</v>
      </c>
    </row>
    <row r="9" spans="1:8" ht="15.75">
      <c r="B9" s="4" t="s">
        <v>44</v>
      </c>
    </row>
    <row r="10" spans="1:8">
      <c r="B10" s="1" t="s">
        <v>45</v>
      </c>
    </row>
    <row r="11" spans="1:8">
      <c r="B11" s="1" t="s">
        <v>46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B16" sqref="B16"/>
    </sheetView>
  </sheetViews>
  <sheetFormatPr defaultRowHeight="15"/>
  <cols>
    <col min="2" max="2" width="55" bestFit="1" customWidth="1"/>
    <col min="3" max="3" width="13.7109375" bestFit="1" customWidth="1"/>
    <col min="4" max="4" width="17.42578125" bestFit="1" customWidth="1"/>
  </cols>
  <sheetData>
    <row r="1" spans="1:11" ht="18.7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" t="s">
        <v>5</v>
      </c>
      <c r="B2" s="1" t="s">
        <v>24</v>
      </c>
      <c r="C2" s="1" t="s">
        <v>6</v>
      </c>
      <c r="D2" s="1" t="s">
        <v>7</v>
      </c>
    </row>
    <row r="3" spans="1:11">
      <c r="A3" s="1" t="s">
        <v>4</v>
      </c>
      <c r="B3" s="1">
        <f>SUM(C3:D3)</f>
        <v>54.650000000000006</v>
      </c>
      <c r="C3" s="1">
        <v>23.96</v>
      </c>
      <c r="D3" s="1">
        <v>30.69</v>
      </c>
    </row>
    <row r="4" spans="1:11">
      <c r="A4" s="1" t="s">
        <v>0</v>
      </c>
      <c r="B4" s="1">
        <f t="shared" ref="B4:B7" si="0">SUM(C4:D4)</f>
        <v>136.63999999999999</v>
      </c>
      <c r="C4" s="1">
        <v>77.22</v>
      </c>
      <c r="D4" s="1">
        <v>59.42</v>
      </c>
    </row>
    <row r="5" spans="1:11">
      <c r="A5" s="1" t="s">
        <v>1</v>
      </c>
      <c r="B5" s="1">
        <f t="shared" si="0"/>
        <v>240.48000000000002</v>
      </c>
      <c r="C5" s="1">
        <v>131.22</v>
      </c>
      <c r="D5" s="1">
        <v>109.26</v>
      </c>
    </row>
    <row r="6" spans="1:11">
      <c r="A6" s="1" t="s">
        <v>2</v>
      </c>
      <c r="B6" s="1">
        <f t="shared" si="0"/>
        <v>324.61</v>
      </c>
      <c r="C6" s="1">
        <v>212.61</v>
      </c>
      <c r="D6" s="1">
        <v>112</v>
      </c>
    </row>
    <row r="7" spans="1:11">
      <c r="A7" s="1" t="s">
        <v>3</v>
      </c>
      <c r="B7" s="1">
        <f t="shared" si="0"/>
        <v>327.7</v>
      </c>
      <c r="C7" s="1">
        <v>126</v>
      </c>
      <c r="D7" s="1">
        <v>201.7</v>
      </c>
    </row>
    <row r="9" spans="1:11" ht="15.75">
      <c r="B9" s="4" t="s">
        <v>47</v>
      </c>
    </row>
    <row r="10" spans="1:11">
      <c r="B10" s="1" t="s">
        <v>48</v>
      </c>
    </row>
    <row r="11" spans="1:11">
      <c r="B11" s="1" t="s">
        <v>49</v>
      </c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L1"/>
    </sheetView>
  </sheetViews>
  <sheetFormatPr defaultRowHeight="15"/>
  <cols>
    <col min="2" max="2" width="49.5703125" customWidth="1"/>
    <col min="3" max="3" width="49.28515625" bestFit="1" customWidth="1"/>
    <col min="4" max="4" width="21" bestFit="1" customWidth="1"/>
    <col min="5" max="5" width="22.28515625" bestFit="1" customWidth="1"/>
    <col min="6" max="6" width="24.7109375" bestFit="1" customWidth="1"/>
    <col min="7" max="7" width="49.140625" bestFit="1" customWidth="1"/>
  </cols>
  <sheetData>
    <row r="1" spans="1:12" ht="18.75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" t="s">
        <v>5</v>
      </c>
      <c r="B2" s="1" t="s">
        <v>23</v>
      </c>
      <c r="C2" s="1" t="s">
        <v>14</v>
      </c>
      <c r="D2" s="1" t="s">
        <v>12</v>
      </c>
      <c r="E2" s="1" t="s">
        <v>11</v>
      </c>
      <c r="F2" s="1" t="s">
        <v>10</v>
      </c>
      <c r="G2" s="1" t="s">
        <v>13</v>
      </c>
    </row>
    <row r="3" spans="1:12">
      <c r="A3" s="1" t="s">
        <v>4</v>
      </c>
      <c r="B3" s="1">
        <v>54.65</v>
      </c>
      <c r="C3" s="1">
        <f>E3+F3</f>
        <v>54.650000000000006</v>
      </c>
      <c r="D3" s="1">
        <v>23.96</v>
      </c>
      <c r="E3" s="1">
        <v>23.96</v>
      </c>
      <c r="F3" s="1">
        <v>30.69</v>
      </c>
      <c r="G3" s="1">
        <v>0</v>
      </c>
    </row>
    <row r="4" spans="1:12">
      <c r="A4" s="1" t="s">
        <v>0</v>
      </c>
      <c r="B4" s="1">
        <v>136.63999999999999</v>
      </c>
      <c r="C4" s="1">
        <f t="shared" ref="C4:C6" si="0">E4+F4</f>
        <v>136.63999999999999</v>
      </c>
      <c r="D4" s="1">
        <v>77.22</v>
      </c>
      <c r="E4" s="1">
        <v>77.22</v>
      </c>
      <c r="F4" s="1">
        <v>59.42</v>
      </c>
      <c r="G4" s="1">
        <v>0</v>
      </c>
    </row>
    <row r="5" spans="1:12">
      <c r="A5" s="1" t="s">
        <v>1</v>
      </c>
      <c r="B5" s="1">
        <v>240.48</v>
      </c>
      <c r="C5" s="1">
        <f t="shared" si="0"/>
        <v>240.48000000000002</v>
      </c>
      <c r="D5" s="1">
        <v>131.22</v>
      </c>
      <c r="E5" s="1">
        <v>131.22</v>
      </c>
      <c r="F5" s="1">
        <v>109.26</v>
      </c>
      <c r="G5" s="1">
        <v>0</v>
      </c>
    </row>
    <row r="6" spans="1:12">
      <c r="A6" s="1" t="s">
        <v>2</v>
      </c>
      <c r="B6" s="1">
        <v>324.61</v>
      </c>
      <c r="C6" s="1">
        <f t="shared" si="0"/>
        <v>324.61</v>
      </c>
      <c r="D6" s="1">
        <v>212.61</v>
      </c>
      <c r="E6" s="1">
        <v>212.61</v>
      </c>
      <c r="F6" s="1">
        <v>112</v>
      </c>
      <c r="G6" s="1">
        <v>0</v>
      </c>
    </row>
    <row r="7" spans="1:12">
      <c r="A7" s="1" t="s">
        <v>3</v>
      </c>
      <c r="B7" s="1">
        <f>E7+F7</f>
        <v>427.7</v>
      </c>
      <c r="C7" s="1">
        <f>D7+F7</f>
        <v>327.7</v>
      </c>
      <c r="D7" s="1">
        <v>126</v>
      </c>
      <c r="E7" s="1">
        <v>226</v>
      </c>
      <c r="F7" s="1">
        <v>201.7</v>
      </c>
      <c r="G7" s="1">
        <v>35</v>
      </c>
    </row>
    <row r="9" spans="1:12" ht="15.75">
      <c r="B9" s="4" t="s">
        <v>51</v>
      </c>
    </row>
    <row r="10" spans="1:12">
      <c r="B10" s="1" t="s">
        <v>52</v>
      </c>
    </row>
    <row r="11" spans="1:12">
      <c r="B11" s="1" t="s">
        <v>53</v>
      </c>
    </row>
    <row r="12" spans="1:12">
      <c r="B12" s="1" t="s">
        <v>54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K1"/>
    </sheetView>
  </sheetViews>
  <sheetFormatPr defaultRowHeight="15"/>
  <cols>
    <col min="2" max="2" width="41.5703125" bestFit="1" customWidth="1"/>
    <col min="3" max="3" width="38" bestFit="1" customWidth="1"/>
  </cols>
  <sheetData>
    <row r="1" spans="1:11" ht="18.75">
      <c r="A1" s="11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t="s">
        <v>5</v>
      </c>
      <c r="B2" s="1" t="s">
        <v>9</v>
      </c>
      <c r="C2" t="s">
        <v>8</v>
      </c>
    </row>
    <row r="3" spans="1:11">
      <c r="A3" t="s">
        <v>4</v>
      </c>
      <c r="B3">
        <v>30.69</v>
      </c>
      <c r="C3">
        <v>23.96</v>
      </c>
    </row>
    <row r="4" spans="1:11">
      <c r="A4" t="s">
        <v>0</v>
      </c>
      <c r="B4">
        <v>59.42</v>
      </c>
      <c r="C4">
        <v>77.22</v>
      </c>
    </row>
    <row r="5" spans="1:11">
      <c r="A5" t="s">
        <v>1</v>
      </c>
      <c r="B5">
        <v>109.26</v>
      </c>
      <c r="C5">
        <v>131.22</v>
      </c>
    </row>
    <row r="6" spans="1:11">
      <c r="A6" t="s">
        <v>2</v>
      </c>
      <c r="B6">
        <v>112</v>
      </c>
      <c r="C6">
        <v>212.61</v>
      </c>
    </row>
    <row r="7" spans="1:11">
      <c r="A7" t="s">
        <v>3</v>
      </c>
      <c r="B7">
        <v>201.7</v>
      </c>
      <c r="C7">
        <v>126</v>
      </c>
    </row>
    <row r="9" spans="1:11" ht="15.75">
      <c r="B9" s="4" t="s">
        <v>56</v>
      </c>
    </row>
    <row r="10" spans="1:11">
      <c r="B10" s="1" t="s">
        <v>57</v>
      </c>
    </row>
    <row r="11" spans="1:11">
      <c r="B11" s="1" t="s">
        <v>58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B2" sqref="B2"/>
    </sheetView>
  </sheetViews>
  <sheetFormatPr defaultRowHeight="15"/>
  <cols>
    <col min="2" max="2" width="88.42578125" bestFit="1" customWidth="1"/>
    <col min="3" max="3" width="19.140625" bestFit="1" customWidth="1"/>
    <col min="4" max="4" width="58.5703125" customWidth="1"/>
    <col min="5" max="5" width="39.28515625" bestFit="1" customWidth="1"/>
    <col min="6" max="6" width="49.28515625" bestFit="1" customWidth="1"/>
    <col min="7" max="7" width="31.85546875" customWidth="1"/>
    <col min="8" max="8" width="23.5703125" customWidth="1"/>
    <col min="9" max="9" width="28.7109375" customWidth="1"/>
    <col min="10" max="10" width="49.140625" bestFit="1" customWidth="1"/>
    <col min="11" max="11" width="38" customWidth="1"/>
  </cols>
  <sheetData>
    <row r="1" spans="1:15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1" t="s">
        <v>5</v>
      </c>
      <c r="B2" s="12" t="s">
        <v>61</v>
      </c>
      <c r="C2" s="1" t="s">
        <v>15</v>
      </c>
      <c r="D2" s="1" t="s">
        <v>16</v>
      </c>
      <c r="E2" s="1"/>
      <c r="F2" s="1"/>
      <c r="G2" s="1"/>
      <c r="H2" s="1"/>
      <c r="I2" s="1"/>
      <c r="J2" s="1"/>
    </row>
    <row r="3" spans="1:15">
      <c r="A3" s="1" t="s">
        <v>4</v>
      </c>
      <c r="B3" s="1">
        <f>C3</f>
        <v>0</v>
      </c>
      <c r="C3" s="1">
        <v>0</v>
      </c>
      <c r="D3" s="1">
        <v>54.65</v>
      </c>
      <c r="E3" s="1"/>
      <c r="F3" s="1"/>
      <c r="G3" s="1"/>
      <c r="H3" s="1"/>
      <c r="I3" s="1"/>
      <c r="J3" s="1"/>
    </row>
    <row r="4" spans="1:15">
      <c r="A4" s="1" t="s">
        <v>0</v>
      </c>
      <c r="B4" s="1">
        <f>C4+C3</f>
        <v>150.02744739249769</v>
      </c>
      <c r="C4" s="1">
        <f>D4*100/D3-100</f>
        <v>150.02744739249769</v>
      </c>
      <c r="D4" s="1">
        <v>136.63999999999999</v>
      </c>
      <c r="E4" s="1"/>
      <c r="F4" s="1"/>
      <c r="G4" s="1"/>
      <c r="H4" s="1"/>
      <c r="I4" s="1"/>
      <c r="J4" s="1"/>
    </row>
    <row r="5" spans="1:15">
      <c r="A5" s="1" t="s">
        <v>1</v>
      </c>
      <c r="B5" s="1">
        <f t="shared" ref="B5" si="0">C5+C4</f>
        <v>226.02276355174828</v>
      </c>
      <c r="C5" s="1">
        <f t="shared" ref="C5:C7" si="1">D5*100/D4-100</f>
        <v>75.995316159250592</v>
      </c>
      <c r="D5" s="1">
        <v>240.48</v>
      </c>
      <c r="E5" s="1"/>
      <c r="F5" s="1"/>
      <c r="G5" s="1"/>
      <c r="H5" s="1"/>
      <c r="I5" s="1"/>
      <c r="J5" s="1"/>
    </row>
    <row r="6" spans="1:15">
      <c r="A6" s="1" t="s">
        <v>2</v>
      </c>
      <c r="B6" s="1">
        <f>C6+C5+C4</f>
        <v>261.00696182187471</v>
      </c>
      <c r="C6" s="1">
        <f t="shared" si="1"/>
        <v>34.984198270126427</v>
      </c>
      <c r="D6" s="1">
        <v>324.61</v>
      </c>
      <c r="E6" s="1"/>
      <c r="F6" s="1"/>
      <c r="G6" s="1"/>
      <c r="H6" s="1"/>
      <c r="I6" s="1"/>
      <c r="J6" s="1"/>
    </row>
    <row r="7" spans="1:15">
      <c r="A7" s="1" t="s">
        <v>3</v>
      </c>
      <c r="B7" s="1">
        <f>C7+B6</f>
        <v>261.95887334647347</v>
      </c>
      <c r="C7" s="1">
        <f t="shared" si="1"/>
        <v>0.95191152459874218</v>
      </c>
      <c r="D7" s="1">
        <v>327.7</v>
      </c>
      <c r="E7" s="1"/>
      <c r="F7" s="1"/>
      <c r="G7" s="1"/>
      <c r="H7" s="1"/>
      <c r="I7" s="1"/>
      <c r="J7" s="1"/>
    </row>
    <row r="10" spans="1:15" ht="15.75">
      <c r="B10" s="4" t="s">
        <v>60</v>
      </c>
    </row>
    <row r="11" spans="1:15">
      <c r="B11" s="1" t="s">
        <v>59</v>
      </c>
    </row>
  </sheetData>
  <mergeCells count="1">
    <mergeCell ref="A1:O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B15" sqref="B15"/>
    </sheetView>
  </sheetViews>
  <sheetFormatPr defaultRowHeight="15"/>
  <cols>
    <col min="2" max="2" width="43.85546875" bestFit="1" customWidth="1"/>
    <col min="3" max="3" width="55.5703125" bestFit="1" customWidth="1"/>
    <col min="4" max="4" width="49.28515625" bestFit="1" customWidth="1"/>
    <col min="5" max="5" width="21" bestFit="1" customWidth="1"/>
    <col min="6" max="6" width="22.28515625" bestFit="1" customWidth="1"/>
    <col min="7" max="7" width="24.7109375" bestFit="1" customWidth="1"/>
    <col min="8" max="8" width="49.140625" bestFit="1" customWidth="1"/>
  </cols>
  <sheetData>
    <row r="1" spans="1:13" ht="18.75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>
      <c r="A2" s="1" t="s">
        <v>5</v>
      </c>
      <c r="B2" s="13" t="s">
        <v>62</v>
      </c>
      <c r="C2" s="1" t="s">
        <v>21</v>
      </c>
      <c r="D2" s="1" t="s">
        <v>14</v>
      </c>
      <c r="E2" s="1" t="s">
        <v>12</v>
      </c>
      <c r="F2" s="1" t="s">
        <v>11</v>
      </c>
      <c r="G2" s="1" t="s">
        <v>10</v>
      </c>
      <c r="H2" s="1" t="s">
        <v>13</v>
      </c>
    </row>
    <row r="3" spans="1:13">
      <c r="A3" s="1" t="s">
        <v>4</v>
      </c>
      <c r="B3" s="1">
        <v>0</v>
      </c>
      <c r="C3" s="1">
        <v>0</v>
      </c>
      <c r="D3" s="1">
        <f>F3+G3</f>
        <v>54.650000000000006</v>
      </c>
      <c r="E3" s="1">
        <v>23.96</v>
      </c>
      <c r="F3" s="1">
        <v>23.96</v>
      </c>
      <c r="G3" s="1">
        <v>30.69</v>
      </c>
      <c r="H3" s="1">
        <v>0</v>
      </c>
    </row>
    <row r="4" spans="1:13">
      <c r="A4" s="1" t="s">
        <v>0</v>
      </c>
      <c r="B4" s="1">
        <f>D4*100/D3-100</f>
        <v>150.02744739249766</v>
      </c>
      <c r="C4" s="1">
        <f>D4*100/D3-100</f>
        <v>150.02744739249766</v>
      </c>
      <c r="D4" s="1">
        <f t="shared" ref="D4:D6" si="0">F4+G4</f>
        <v>136.63999999999999</v>
      </c>
      <c r="E4" s="1">
        <v>77.22</v>
      </c>
      <c r="F4" s="1">
        <v>77.22</v>
      </c>
      <c r="G4" s="1">
        <v>59.42</v>
      </c>
      <c r="H4" s="1">
        <v>0</v>
      </c>
    </row>
    <row r="5" spans="1:13">
      <c r="A5" s="1" t="s">
        <v>1</v>
      </c>
      <c r="B5" s="1">
        <f>C5+C4</f>
        <v>226.02276355174826</v>
      </c>
      <c r="C5" s="1">
        <f>D5*100/D4-100</f>
        <v>75.995316159250592</v>
      </c>
      <c r="D5" s="1">
        <f t="shared" si="0"/>
        <v>240.48000000000002</v>
      </c>
      <c r="E5" s="1">
        <v>131.22</v>
      </c>
      <c r="F5" s="1">
        <v>131.22</v>
      </c>
      <c r="G5" s="1">
        <v>109.26</v>
      </c>
      <c r="H5" s="1">
        <v>0</v>
      </c>
    </row>
    <row r="6" spans="1:13">
      <c r="A6" s="1" t="s">
        <v>2</v>
      </c>
      <c r="B6" s="1">
        <f>C6+C5+C4</f>
        <v>261.00696182187465</v>
      </c>
      <c r="C6" s="1">
        <f>D6*100/D5-100</f>
        <v>34.984198270126399</v>
      </c>
      <c r="D6" s="1">
        <f t="shared" si="0"/>
        <v>324.61</v>
      </c>
      <c r="E6" s="1">
        <v>212.61</v>
      </c>
      <c r="F6" s="1">
        <v>212.61</v>
      </c>
      <c r="G6" s="1">
        <v>112</v>
      </c>
      <c r="H6" s="1">
        <v>0</v>
      </c>
    </row>
    <row r="7" spans="1:13">
      <c r="A7" s="1" t="s">
        <v>3</v>
      </c>
      <c r="B7" s="1">
        <f>C7+C6+C5+C4</f>
        <v>292.76507155355267</v>
      </c>
      <c r="C7" s="1">
        <f>D7*100/D6-100</f>
        <v>31.758109731678019</v>
      </c>
      <c r="D7" s="1">
        <f>F7+G7</f>
        <v>427.7</v>
      </c>
      <c r="E7" s="1">
        <v>126</v>
      </c>
      <c r="F7" s="1">
        <v>226</v>
      </c>
      <c r="G7" s="1">
        <v>201.7</v>
      </c>
      <c r="H7" s="1">
        <v>35</v>
      </c>
    </row>
    <row r="9" spans="1:13" ht="15.75">
      <c r="B9" s="4" t="s">
        <v>63</v>
      </c>
    </row>
    <row r="10" spans="1:13">
      <c r="B10" s="1" t="s">
        <v>64</v>
      </c>
    </row>
    <row r="11" spans="1:13">
      <c r="B11" s="1" t="s">
        <v>65</v>
      </c>
    </row>
    <row r="12" spans="1:13">
      <c r="B12" s="1" t="s">
        <v>66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"/>
    </sheetView>
  </sheetViews>
  <sheetFormatPr defaultRowHeight="15"/>
  <cols>
    <col min="1" max="1" width="49.42578125" bestFit="1" customWidth="1"/>
    <col min="4" max="4" width="9.28515625" bestFit="1" customWidth="1"/>
    <col min="5" max="5" width="22.140625" bestFit="1" customWidth="1"/>
  </cols>
  <sheetData>
    <row r="1" spans="1:6" ht="18.75">
      <c r="A1" s="11" t="s">
        <v>67</v>
      </c>
      <c r="B1" s="11"/>
      <c r="C1" s="11"/>
      <c r="D1" s="11"/>
      <c r="E1" s="11"/>
      <c r="F1" s="11"/>
    </row>
    <row r="2" spans="1:6">
      <c r="A2" t="s">
        <v>25</v>
      </c>
      <c r="B2" t="s">
        <v>26</v>
      </c>
      <c r="C2" t="s">
        <v>27</v>
      </c>
      <c r="D2" t="s">
        <v>36</v>
      </c>
      <c r="E2" t="s">
        <v>34</v>
      </c>
      <c r="F2" t="s">
        <v>35</v>
      </c>
    </row>
    <row r="3" spans="1:6">
      <c r="A3" t="s">
        <v>28</v>
      </c>
      <c r="B3">
        <v>25000</v>
      </c>
      <c r="C3">
        <v>500</v>
      </c>
      <c r="D3">
        <f>B3-C3</f>
        <v>24500</v>
      </c>
      <c r="E3">
        <f>F3*D3</f>
        <v>4287500</v>
      </c>
      <c r="F3">
        <v>175</v>
      </c>
    </row>
    <row r="4" spans="1:6">
      <c r="A4" t="s">
        <v>29</v>
      </c>
      <c r="B4">
        <v>146</v>
      </c>
      <c r="C4">
        <v>0</v>
      </c>
      <c r="D4">
        <f t="shared" ref="D4:D9" si="0">B4-C4</f>
        <v>146</v>
      </c>
      <c r="E4">
        <f t="shared" ref="E4:E9" si="1">F4*D4</f>
        <v>219000</v>
      </c>
      <c r="F4">
        <v>1500</v>
      </c>
    </row>
    <row r="5" spans="1:6">
      <c r="A5" t="s">
        <v>30</v>
      </c>
      <c r="B5">
        <v>280</v>
      </c>
      <c r="C5">
        <v>90</v>
      </c>
      <c r="D5">
        <f t="shared" si="0"/>
        <v>190</v>
      </c>
      <c r="E5">
        <f t="shared" si="1"/>
        <v>760000</v>
      </c>
      <c r="F5">
        <v>4000</v>
      </c>
    </row>
    <row r="6" spans="1:6">
      <c r="A6" t="s">
        <v>31</v>
      </c>
      <c r="B6">
        <v>5710</v>
      </c>
      <c r="C6">
        <v>800</v>
      </c>
      <c r="D6">
        <f t="shared" si="0"/>
        <v>4910</v>
      </c>
      <c r="E6">
        <f t="shared" si="1"/>
        <v>859250</v>
      </c>
      <c r="F6">
        <v>175</v>
      </c>
    </row>
    <row r="7" spans="1:6">
      <c r="A7" t="s">
        <v>32</v>
      </c>
      <c r="B7">
        <v>140</v>
      </c>
      <c r="C7">
        <v>0</v>
      </c>
      <c r="D7">
        <f t="shared" si="0"/>
        <v>140</v>
      </c>
      <c r="E7">
        <f t="shared" si="1"/>
        <v>1562400</v>
      </c>
      <c r="F7">
        <v>11160</v>
      </c>
    </row>
    <row r="8" spans="1:6">
      <c r="A8" t="s">
        <v>37</v>
      </c>
      <c r="B8">
        <v>145</v>
      </c>
      <c r="C8">
        <v>6</v>
      </c>
      <c r="D8">
        <f t="shared" si="0"/>
        <v>139</v>
      </c>
      <c r="E8">
        <f t="shared" si="1"/>
        <v>282448</v>
      </c>
      <c r="F8">
        <v>2032</v>
      </c>
    </row>
    <row r="9" spans="1:6">
      <c r="A9" t="s">
        <v>33</v>
      </c>
      <c r="B9">
        <v>15</v>
      </c>
      <c r="C9">
        <v>0</v>
      </c>
      <c r="D9">
        <f t="shared" si="0"/>
        <v>15</v>
      </c>
      <c r="E9">
        <f t="shared" si="1"/>
        <v>180000</v>
      </c>
      <c r="F9">
        <v>12000</v>
      </c>
    </row>
    <row r="13" spans="1:6" ht="18.75">
      <c r="A13" s="5" t="s">
        <v>68</v>
      </c>
    </row>
    <row r="14" spans="1:6" ht="18.75">
      <c r="A14" s="5" t="s">
        <v>69</v>
      </c>
    </row>
    <row r="15" spans="1:6" ht="18.75">
      <c r="A15" s="5" t="s">
        <v>70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8" sqref="C18"/>
    </sheetView>
  </sheetViews>
  <sheetFormatPr defaultRowHeight="15"/>
  <cols>
    <col min="1" max="1" width="12.42578125" bestFit="1" customWidth="1"/>
    <col min="2" max="2" width="22.140625" bestFit="1" customWidth="1"/>
  </cols>
  <sheetData>
    <row r="1" spans="1:6" ht="18.75">
      <c r="A1" s="11" t="s">
        <v>67</v>
      </c>
      <c r="B1" s="11"/>
      <c r="C1" s="11"/>
      <c r="D1" s="11"/>
      <c r="E1" s="11"/>
      <c r="F1" s="11"/>
    </row>
    <row r="2" spans="1:6">
      <c r="A2" t="s">
        <v>25</v>
      </c>
      <c r="B2" t="s">
        <v>34</v>
      </c>
    </row>
    <row r="3" spans="1:6">
      <c r="A3" t="s">
        <v>28</v>
      </c>
      <c r="B3">
        <v>4287500</v>
      </c>
    </row>
    <row r="4" spans="1:6">
      <c r="A4" t="s">
        <v>29</v>
      </c>
      <c r="B4">
        <v>219000</v>
      </c>
    </row>
    <row r="5" spans="1:6">
      <c r="A5" t="s">
        <v>30</v>
      </c>
      <c r="B5">
        <v>760000</v>
      </c>
    </row>
    <row r="6" spans="1:6">
      <c r="A6" t="s">
        <v>31</v>
      </c>
      <c r="B6">
        <v>859250</v>
      </c>
    </row>
    <row r="7" spans="1:6">
      <c r="A7" t="s">
        <v>32</v>
      </c>
      <c r="B7">
        <v>1562400</v>
      </c>
    </row>
    <row r="8" spans="1:6">
      <c r="A8" t="s">
        <v>38</v>
      </c>
      <c r="B8">
        <v>282448</v>
      </c>
    </row>
    <row r="9" spans="1:6">
      <c r="A9" t="s">
        <v>33</v>
      </c>
      <c r="B9">
        <v>180000</v>
      </c>
    </row>
    <row r="10" spans="1:6">
      <c r="B10">
        <f>SUM(B3:B9)</f>
        <v>8150598</v>
      </c>
    </row>
    <row r="13" spans="1:6" ht="18.75">
      <c r="A13" s="5" t="s">
        <v>71</v>
      </c>
    </row>
    <row r="14" spans="1:6" ht="18.75">
      <c r="A14" s="5" t="s">
        <v>72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3:D23"/>
  <sheetViews>
    <sheetView tabSelected="1" workbookViewId="0">
      <selection activeCell="E22" sqref="E22"/>
    </sheetView>
  </sheetViews>
  <sheetFormatPr defaultRowHeight="15"/>
  <sheetData>
    <row r="3" spans="3:3" ht="21">
      <c r="C3" s="6" t="s">
        <v>73</v>
      </c>
    </row>
    <row r="23" spans="4:4" ht="26.25">
      <c r="D23" s="7" t="s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 3</vt:lpstr>
      <vt:lpstr>Sheet 4</vt:lpstr>
      <vt:lpstr>Sheet 5</vt:lpstr>
      <vt:lpstr>Sheet6</vt:lpstr>
      <vt:lpstr>Sheet 7</vt:lpstr>
      <vt:lpstr>Sheet 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goyal</dc:creator>
  <cp:lastModifiedBy>USER1</cp:lastModifiedBy>
  <dcterms:created xsi:type="dcterms:W3CDTF">2014-09-16T06:08:03Z</dcterms:created>
  <dcterms:modified xsi:type="dcterms:W3CDTF">2014-09-22T15:40:30Z</dcterms:modified>
</cp:coreProperties>
</file>