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CC81F339-1FB3-415D-848A-B6E3DE2A6D3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2" r:id="rId1"/>
  </sheets>
  <definedNames>
    <definedName name="_xlnm._FilterDatabase" localSheetId="0" hidden="1">Sheet1!$A$6:$V$24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1" i="2" l="1"/>
  <c r="T12" i="2"/>
  <c r="T13" i="2"/>
  <c r="T14" i="2"/>
  <c r="T15" i="2"/>
  <c r="T16" i="2"/>
  <c r="T22" i="2"/>
  <c r="S24" i="2"/>
  <c r="T24" i="2" s="1"/>
  <c r="S23" i="2"/>
  <c r="T23" i="2" s="1"/>
  <c r="S21" i="2"/>
  <c r="T21" i="2" s="1"/>
  <c r="S20" i="2"/>
  <c r="T20" i="2" s="1"/>
  <c r="S19" i="2"/>
  <c r="T19" i="2" s="1"/>
  <c r="S8" i="2" l="1"/>
  <c r="T8" i="2" s="1"/>
  <c r="S9" i="2"/>
  <c r="T9" i="2" s="1"/>
  <c r="S10" i="2"/>
  <c r="T10" i="2" s="1"/>
  <c r="S17" i="2"/>
  <c r="T17" i="2" s="1"/>
  <c r="S18" i="2"/>
  <c r="T18" i="2" s="1"/>
  <c r="S7" i="2"/>
  <c r="T7" i="2" s="1"/>
  <c r="L14" i="2"/>
  <c r="H14" i="2"/>
  <c r="J10" i="2"/>
  <c r="J12" i="2" s="1"/>
  <c r="K10" i="2"/>
  <c r="K12" i="2" s="1"/>
  <c r="F10" i="2"/>
  <c r="F12" i="2" s="1"/>
  <c r="G10" i="2"/>
  <c r="G12" i="2" s="1"/>
  <c r="J22" i="2"/>
  <c r="K22" i="2"/>
  <c r="L24" i="2"/>
  <c r="H24" i="2"/>
  <c r="L18" i="2"/>
  <c r="H18" i="2"/>
  <c r="L16" i="2"/>
  <c r="H16" i="2"/>
  <c r="F22" i="2"/>
  <c r="G22" i="2"/>
  <c r="L12" i="2" l="1"/>
  <c r="H12" i="2"/>
  <c r="H10" i="2"/>
  <c r="L10" i="2"/>
  <c r="H22" i="2"/>
  <c r="L22" i="2"/>
  <c r="L8" i="2" l="1"/>
  <c r="L9" i="2"/>
  <c r="L15" i="2"/>
  <c r="L17" i="2"/>
  <c r="L11" i="2"/>
  <c r="L19" i="2"/>
  <c r="L20" i="2"/>
  <c r="L21" i="2"/>
  <c r="L23" i="2"/>
  <c r="L13" i="2"/>
  <c r="L7" i="2"/>
  <c r="H8" i="2"/>
  <c r="H9" i="2"/>
  <c r="H15" i="2"/>
  <c r="H17" i="2"/>
  <c r="H11" i="2"/>
  <c r="H19" i="2"/>
  <c r="H20" i="2"/>
  <c r="H21" i="2"/>
  <c r="H23" i="2"/>
  <c r="H13" i="2"/>
  <c r="H7" i="2"/>
</calcChain>
</file>

<file path=xl/sharedStrings.xml><?xml version="1.0" encoding="utf-8"?>
<sst xmlns="http://schemas.openxmlformats.org/spreadsheetml/2006/main" count="90" uniqueCount="62">
  <si>
    <t>SN</t>
  </si>
  <si>
    <t>Crop</t>
  </si>
  <si>
    <t>Assisment Year- 2022</t>
  </si>
  <si>
    <t>Emp. Name:-</t>
  </si>
  <si>
    <t>Emp. Code:-</t>
  </si>
  <si>
    <t>SP Code</t>
  </si>
  <si>
    <t>Production Code</t>
  </si>
  <si>
    <t>Targeted Area</t>
  </si>
  <si>
    <t>Dispatched Area</t>
  </si>
  <si>
    <t>Achivment%</t>
  </si>
  <si>
    <t>Area in AC</t>
  </si>
  <si>
    <t>Targeted Qty</t>
  </si>
  <si>
    <t>Procured Qty</t>
  </si>
  <si>
    <t>Achivement%</t>
  </si>
  <si>
    <t>Qty</t>
  </si>
  <si>
    <t>Germination of all Qty</t>
  </si>
  <si>
    <t>GP of all Qty</t>
  </si>
  <si>
    <t>Procurement Price 20-21</t>
  </si>
  <si>
    <t>Procurement Price 21-22</t>
  </si>
  <si>
    <t>Achchey Lal Chauhan</t>
  </si>
  <si>
    <t>HYBRID CHILLI</t>
  </si>
  <si>
    <t>OP BITTER GOURD</t>
  </si>
  <si>
    <t>HYBRID TOMATO</t>
  </si>
  <si>
    <t>AJ313</t>
  </si>
  <si>
    <t>AJ315</t>
  </si>
  <si>
    <t>AJ314</t>
  </si>
  <si>
    <t>AJ311XAJ312</t>
  </si>
  <si>
    <t>AJ307XAJ308</t>
  </si>
  <si>
    <t>AJ316</t>
  </si>
  <si>
    <t>AJ839XAJ840</t>
  </si>
  <si>
    <t>AJ841XAJ842</t>
  </si>
  <si>
    <t>AJ837XAJ838</t>
  </si>
  <si>
    <t>AK167XAK168</t>
  </si>
  <si>
    <t>AK161</t>
  </si>
  <si>
    <t>OK-01</t>
  </si>
  <si>
    <t>OK-02</t>
  </si>
  <si>
    <t>OK-03</t>
  </si>
  <si>
    <t>K</t>
  </si>
  <si>
    <t>CE-2</t>
  </si>
  <si>
    <t>BG-01</t>
  </si>
  <si>
    <t>TH-07</t>
  </si>
  <si>
    <t>TO-08</t>
  </si>
  <si>
    <t>TR-5</t>
  </si>
  <si>
    <t>TD-01</t>
  </si>
  <si>
    <t>CB-01</t>
  </si>
  <si>
    <t>N.A</t>
  </si>
  <si>
    <t>Total</t>
  </si>
  <si>
    <t>OP BHINDI</t>
  </si>
  <si>
    <t>HYBRID BHINDI</t>
  </si>
  <si>
    <t>ALL</t>
  </si>
  <si>
    <t>Germination &amp; GP %</t>
  </si>
  <si>
    <t>Seed Cost</t>
  </si>
  <si>
    <t>Remark</t>
  </si>
  <si>
    <t>OP CLUSTER BEAN</t>
  </si>
  <si>
    <t>ALL OP BHINDI</t>
  </si>
  <si>
    <t>ALL OP CROP</t>
  </si>
  <si>
    <t>HYBRID TINDA</t>
  </si>
  <si>
    <t>ALL HYBRID TOMATO</t>
  </si>
  <si>
    <t>The Target was not decided before KRA uploading.</t>
  </si>
  <si>
    <t>Increase Procurement Price in % 21-22</t>
  </si>
  <si>
    <t>Seed Cost @ 100 %</t>
  </si>
  <si>
    <t>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</si>
</sst>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 * #,##0.00_ ;_ * \-#,##0.00_ ;_ * &quot;-&quot;_ ;_ @_ 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right" wrapText="1"/>
    </xf>
    <xf numFmtId="41" fontId="5" fillId="0" borderId="1" xfId="0" applyNumberFormat="1" applyFont="1" applyBorder="1" applyAlignment="1">
      <alignment horizontal="right" wrapText="1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0" fillId="5" borderId="1" xfId="0" applyFill="1" applyBorder="1"/>
    <xf numFmtId="164" fontId="4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0" fontId="0" fillId="6" borderId="1" xfId="0" applyFill="1" applyBorder="1"/>
    <xf numFmtId="165" fontId="3" fillId="5" borderId="1" xfId="0" applyNumberFormat="1" applyFont="1" applyFill="1" applyBorder="1" applyAlignment="1">
      <alignment horizontal="right" vertical="center"/>
    </xf>
    <xf numFmtId="166" fontId="5" fillId="5" borderId="1" xfId="1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2" fontId="0" fillId="5" borderId="1" xfId="0" applyNumberFormat="1" applyFill="1" applyBorder="1" applyAlignment="1">
      <alignment horizontal="right" vertical="center"/>
    </xf>
    <xf numFmtId="41" fontId="3" fillId="5" borderId="1" xfId="0" applyNumberFormat="1" applyFont="1" applyFill="1" applyBorder="1" applyAlignment="1">
      <alignment horizontal="right" vertical="center" wrapText="1"/>
    </xf>
    <xf numFmtId="166" fontId="3" fillId="5" borderId="1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right" vertical="center"/>
    </xf>
    <xf numFmtId="41" fontId="5" fillId="5" borderId="1" xfId="0" applyNumberFormat="1" applyFont="1" applyFill="1" applyBorder="1" applyAlignment="1">
      <alignment horizontal="right" vertical="center" wrapText="1"/>
    </xf>
    <xf numFmtId="165" fontId="5" fillId="5" borderId="1" xfId="0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/>
    </xf>
    <xf numFmtId="43" fontId="6" fillId="5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43" fontId="6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/>
    <xf numFmtId="41" fontId="5" fillId="5" borderId="1" xfId="0" applyNumberFormat="1" applyFont="1" applyFill="1" applyBorder="1" applyAlignment="1">
      <alignment horizontal="right" wrapText="1"/>
    </xf>
    <xf numFmtId="0" fontId="0" fillId="5" borderId="1" xfId="0" applyFill="1" applyBorder="1" applyAlignment="1">
      <alignment horizontal="right"/>
    </xf>
    <xf numFmtId="0" fontId="0" fillId="2" borderId="2" xfId="0" applyFill="1" applyBorder="1" applyAlignment="1">
      <alignment wrapText="1"/>
    </xf>
    <xf numFmtId="0" fontId="1" fillId="0" borderId="0" xfId="0" quotePrefix="1" applyFont="1"/>
    <xf numFmtId="0" fontId="0" fillId="2" borderId="1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Medium9"/>
  <colors>
    <mruColors>
      <color rgb="FFFBD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3B3C-DC29-4875-8AB6-F7BF48462C92}">
  <dimension ref="A1:V24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G17" sqref="G17"/>
    </sheetView>
  </sheetViews>
  <sheetFormatPr defaultRowHeight="15" x14ac:dyDescent="0.25"/>
  <cols>
    <col min="1" max="1" width="7.7109375" customWidth="1"/>
    <col min="2" max="2" width="17.7109375" customWidth="1"/>
    <col min="3" max="3" width="13.140625" customWidth="1"/>
    <col min="4" max="4" width="10.85546875" customWidth="1"/>
    <col min="5" max="5" width="1.28515625" customWidth="1"/>
    <col min="6" max="6" width="10.28515625" customWidth="1"/>
    <col min="7" max="7" width="11.140625" customWidth="1"/>
    <col min="8" max="8" width="11.28515625" customWidth="1"/>
    <col min="9" max="9" width="1.28515625" customWidth="1"/>
    <col min="10" max="10" width="13" customWidth="1"/>
    <col min="11" max="11" width="12.5703125" customWidth="1"/>
    <col min="13" max="13" width="1.28515625" customWidth="1"/>
    <col min="14" max="14" width="12.140625" customWidth="1"/>
    <col min="16" max="16" width="1.28515625" customWidth="1"/>
    <col min="17" max="17" width="13" customWidth="1"/>
    <col min="18" max="18" width="11.42578125" customWidth="1"/>
    <col min="19" max="19" width="13.28515625" customWidth="1"/>
    <col min="20" max="20" width="10.28515625" customWidth="1"/>
    <col min="21" max="21" width="1.28515625" customWidth="1"/>
    <col min="22" max="22" width="25.85546875" customWidth="1"/>
  </cols>
  <sheetData>
    <row r="1" spans="1:22" ht="18.75" x14ac:dyDescent="0.3">
      <c r="A1" s="3" t="s">
        <v>2</v>
      </c>
      <c r="B1" s="3"/>
      <c r="C1" s="3"/>
    </row>
    <row r="2" spans="1:22" ht="18.75" x14ac:dyDescent="0.3">
      <c r="A2" s="3" t="s">
        <v>3</v>
      </c>
      <c r="B2" s="3"/>
      <c r="C2" s="3" t="s">
        <v>19</v>
      </c>
    </row>
    <row r="3" spans="1:22" ht="18.75" x14ac:dyDescent="0.3">
      <c r="A3" s="3" t="s">
        <v>4</v>
      </c>
      <c r="B3" s="3"/>
      <c r="C3" s="47" t="s">
        <v>61</v>
      </c>
    </row>
    <row r="5" spans="1:22" s="2" customFormat="1" ht="15" customHeight="1" x14ac:dyDescent="0.25">
      <c r="A5" s="48" t="s">
        <v>0</v>
      </c>
      <c r="B5" s="48" t="s">
        <v>1</v>
      </c>
      <c r="C5" s="48" t="s">
        <v>5</v>
      </c>
      <c r="D5" s="48" t="s">
        <v>6</v>
      </c>
      <c r="E5" s="52"/>
      <c r="F5" s="51" t="s">
        <v>10</v>
      </c>
      <c r="G5" s="51"/>
      <c r="H5" s="51"/>
      <c r="I5" s="52"/>
      <c r="J5" s="54" t="s">
        <v>14</v>
      </c>
      <c r="K5" s="54"/>
      <c r="L5" s="54"/>
      <c r="M5" s="52"/>
      <c r="N5" s="49" t="s">
        <v>50</v>
      </c>
      <c r="O5" s="50"/>
      <c r="P5" s="52"/>
      <c r="Q5" s="55" t="s">
        <v>51</v>
      </c>
      <c r="R5" s="56"/>
      <c r="S5" s="56"/>
      <c r="T5" s="56"/>
      <c r="U5" s="52"/>
      <c r="V5" s="48" t="s">
        <v>52</v>
      </c>
    </row>
    <row r="6" spans="1:22" ht="44.25" customHeight="1" x14ac:dyDescent="0.25">
      <c r="A6" s="48"/>
      <c r="B6" s="48"/>
      <c r="C6" s="48"/>
      <c r="D6" s="48"/>
      <c r="E6" s="53"/>
      <c r="F6" s="4" t="s">
        <v>7</v>
      </c>
      <c r="G6" s="4" t="s">
        <v>8</v>
      </c>
      <c r="H6" s="4" t="s">
        <v>9</v>
      </c>
      <c r="I6" s="53"/>
      <c r="J6" s="5" t="s">
        <v>11</v>
      </c>
      <c r="K6" s="5" t="s">
        <v>12</v>
      </c>
      <c r="L6" s="5" t="s">
        <v>13</v>
      </c>
      <c r="M6" s="53"/>
      <c r="N6" s="4" t="s">
        <v>15</v>
      </c>
      <c r="O6" s="4" t="s">
        <v>16</v>
      </c>
      <c r="P6" s="53"/>
      <c r="Q6" s="40" t="s">
        <v>17</v>
      </c>
      <c r="R6" s="40" t="s">
        <v>18</v>
      </c>
      <c r="S6" s="40" t="s">
        <v>59</v>
      </c>
      <c r="T6" s="46" t="s">
        <v>60</v>
      </c>
      <c r="U6" s="53"/>
      <c r="V6" s="48"/>
    </row>
    <row r="7" spans="1:22" ht="24.95" customHeight="1" x14ac:dyDescent="0.25">
      <c r="A7" s="1">
        <v>1</v>
      </c>
      <c r="B7" s="6" t="s">
        <v>47</v>
      </c>
      <c r="C7" s="10" t="s">
        <v>23</v>
      </c>
      <c r="D7" s="6" t="s">
        <v>34</v>
      </c>
      <c r="E7" s="27"/>
      <c r="F7" s="12">
        <v>1450</v>
      </c>
      <c r="G7" s="12">
        <v>1457.87</v>
      </c>
      <c r="H7" s="20">
        <f>G7*100/F7</f>
        <v>100.54275862068965</v>
      </c>
      <c r="I7" s="27"/>
      <c r="J7" s="16">
        <v>350000</v>
      </c>
      <c r="K7" s="18">
        <v>401553.95</v>
      </c>
      <c r="L7" s="20">
        <f>K7*100/J7</f>
        <v>114.72969999999999</v>
      </c>
      <c r="M7" s="27"/>
      <c r="N7" s="1">
        <v>84.19</v>
      </c>
      <c r="O7" s="1">
        <v>99.9</v>
      </c>
      <c r="P7" s="27"/>
      <c r="Q7" s="1">
        <v>86</v>
      </c>
      <c r="R7" s="1">
        <v>86</v>
      </c>
      <c r="S7" s="1">
        <f>Q7-R7</f>
        <v>0</v>
      </c>
      <c r="T7" s="20">
        <f>S7+100</f>
        <v>100</v>
      </c>
      <c r="U7" s="27"/>
      <c r="V7" s="1"/>
    </row>
    <row r="8" spans="1:22" ht="24.95" customHeight="1" x14ac:dyDescent="0.25">
      <c r="A8" s="1">
        <v>2</v>
      </c>
      <c r="B8" s="6" t="s">
        <v>47</v>
      </c>
      <c r="C8" s="10" t="s">
        <v>24</v>
      </c>
      <c r="D8" s="7" t="s">
        <v>35</v>
      </c>
      <c r="E8" s="27"/>
      <c r="F8" s="12">
        <v>172</v>
      </c>
      <c r="G8" s="12">
        <v>180.85</v>
      </c>
      <c r="H8" s="20">
        <f t="shared" ref="H8:H23" si="0">G8*100/F8</f>
        <v>105.1453488372093</v>
      </c>
      <c r="I8" s="27"/>
      <c r="J8" s="16">
        <v>50000</v>
      </c>
      <c r="K8" s="18">
        <v>82724.350000000006</v>
      </c>
      <c r="L8" s="20">
        <f t="shared" ref="L8:L23" si="1">K8*100/J8</f>
        <v>165.44870000000003</v>
      </c>
      <c r="M8" s="27"/>
      <c r="N8" s="1">
        <v>82.08</v>
      </c>
      <c r="O8" s="1">
        <v>99.9</v>
      </c>
      <c r="P8" s="27"/>
      <c r="Q8" s="1">
        <v>86</v>
      </c>
      <c r="R8" s="1">
        <v>86</v>
      </c>
      <c r="S8" s="1">
        <f t="shared" ref="S8:S24" si="2">Q8-R8</f>
        <v>0</v>
      </c>
      <c r="T8" s="20">
        <f t="shared" ref="T8:T24" si="3">S8+100</f>
        <v>100</v>
      </c>
      <c r="U8" s="27"/>
      <c r="V8" s="1"/>
    </row>
    <row r="9" spans="1:22" ht="24.95" customHeight="1" x14ac:dyDescent="0.25">
      <c r="A9" s="1">
        <v>3</v>
      </c>
      <c r="B9" s="6" t="s">
        <v>47</v>
      </c>
      <c r="C9" s="10" t="s">
        <v>25</v>
      </c>
      <c r="D9" s="7" t="s">
        <v>36</v>
      </c>
      <c r="E9" s="27"/>
      <c r="F9" s="12">
        <v>85</v>
      </c>
      <c r="G9" s="12">
        <v>119.01</v>
      </c>
      <c r="H9" s="20">
        <f t="shared" si="0"/>
        <v>140.01176470588234</v>
      </c>
      <c r="I9" s="27"/>
      <c r="J9" s="16">
        <v>25000</v>
      </c>
      <c r="K9" s="18">
        <v>45660.15</v>
      </c>
      <c r="L9" s="20">
        <f t="shared" si="1"/>
        <v>182.64060000000001</v>
      </c>
      <c r="M9" s="27"/>
      <c r="N9" s="1">
        <v>84.27</v>
      </c>
      <c r="O9" s="1">
        <v>99.9</v>
      </c>
      <c r="P9" s="27"/>
      <c r="Q9" s="1">
        <v>86</v>
      </c>
      <c r="R9" s="1">
        <v>86</v>
      </c>
      <c r="S9" s="1">
        <f t="shared" si="2"/>
        <v>0</v>
      </c>
      <c r="T9" s="20">
        <f t="shared" si="3"/>
        <v>100</v>
      </c>
      <c r="U9" s="27"/>
      <c r="V9" s="1"/>
    </row>
    <row r="10" spans="1:22" ht="24.95" customHeight="1" x14ac:dyDescent="0.25">
      <c r="A10" s="22" t="s">
        <v>46</v>
      </c>
      <c r="B10" s="23" t="s">
        <v>54</v>
      </c>
      <c r="C10" s="24" t="s">
        <v>49</v>
      </c>
      <c r="D10" s="23" t="s">
        <v>49</v>
      </c>
      <c r="E10" s="31"/>
      <c r="F10" s="28">
        <f>SUM(F7:F9)</f>
        <v>1707</v>
      </c>
      <c r="G10" s="28">
        <f>SUM(G7:G9)</f>
        <v>1757.7299999999998</v>
      </c>
      <c r="H10" s="43">
        <f t="shared" si="0"/>
        <v>102.97188049209137</v>
      </c>
      <c r="I10" s="31"/>
      <c r="J10" s="29">
        <f>SUM(J7:J9)</f>
        <v>425000</v>
      </c>
      <c r="K10" s="33">
        <f>SUM(K7:K9)</f>
        <v>529938.45000000007</v>
      </c>
      <c r="L10" s="43">
        <f t="shared" si="1"/>
        <v>124.69140000000002</v>
      </c>
      <c r="M10" s="31"/>
      <c r="N10" s="30">
        <v>83.87</v>
      </c>
      <c r="O10" s="30">
        <v>99.9</v>
      </c>
      <c r="P10" s="31"/>
      <c r="Q10" s="30">
        <v>86</v>
      </c>
      <c r="R10" s="30">
        <v>86</v>
      </c>
      <c r="S10" s="22">
        <f t="shared" si="2"/>
        <v>0</v>
      </c>
      <c r="T10" s="43">
        <f t="shared" si="3"/>
        <v>100</v>
      </c>
      <c r="U10" s="31"/>
      <c r="V10" s="1"/>
    </row>
    <row r="11" spans="1:22" ht="24.95" customHeight="1" x14ac:dyDescent="0.25">
      <c r="A11" s="1">
        <v>4</v>
      </c>
      <c r="B11" s="7" t="s">
        <v>21</v>
      </c>
      <c r="C11" s="10" t="s">
        <v>28</v>
      </c>
      <c r="D11" s="7" t="s">
        <v>39</v>
      </c>
      <c r="E11" s="27"/>
      <c r="F11" s="12">
        <v>72</v>
      </c>
      <c r="G11" s="12">
        <v>59.06</v>
      </c>
      <c r="H11" s="20">
        <f>G11*100/F11</f>
        <v>82.027777777777771</v>
      </c>
      <c r="I11" s="27"/>
      <c r="J11" s="17">
        <v>15000</v>
      </c>
      <c r="K11" s="18">
        <v>11769.39</v>
      </c>
      <c r="L11" s="20">
        <f>K11*100/J11</f>
        <v>78.462599999999995</v>
      </c>
      <c r="M11" s="27"/>
      <c r="N11" s="1">
        <v>86.39</v>
      </c>
      <c r="O11" s="1">
        <v>99.87</v>
      </c>
      <c r="P11" s="27"/>
      <c r="Q11" s="1">
        <v>385</v>
      </c>
      <c r="R11" s="1">
        <v>400</v>
      </c>
      <c r="S11" s="1">
        <v>4.16</v>
      </c>
      <c r="T11" s="20">
        <f t="shared" si="3"/>
        <v>104.16</v>
      </c>
      <c r="U11" s="27"/>
      <c r="V11" s="1"/>
    </row>
    <row r="12" spans="1:22" ht="24.95" customHeight="1" x14ac:dyDescent="0.25">
      <c r="A12" s="22" t="s">
        <v>46</v>
      </c>
      <c r="B12" s="23" t="s">
        <v>55</v>
      </c>
      <c r="C12" s="24" t="s">
        <v>49</v>
      </c>
      <c r="D12" s="23" t="s">
        <v>49</v>
      </c>
      <c r="E12" s="27"/>
      <c r="F12" s="28">
        <f>SUM(F10:F11)</f>
        <v>1779</v>
      </c>
      <c r="G12" s="28">
        <f>SUM(G10:G11)</f>
        <v>1816.7899999999997</v>
      </c>
      <c r="H12" s="43">
        <f>G12*100/F12</f>
        <v>102.12422709387295</v>
      </c>
      <c r="I12" s="31"/>
      <c r="J12" s="28">
        <f>SUM(J10:J11)</f>
        <v>440000</v>
      </c>
      <c r="K12" s="28">
        <f>SUM(K10:K11)</f>
        <v>541707.84000000008</v>
      </c>
      <c r="L12" s="43">
        <f t="shared" si="1"/>
        <v>123.1154181818182</v>
      </c>
      <c r="M12" s="31"/>
      <c r="N12" s="28">
        <v>83.93</v>
      </c>
      <c r="O12" s="28">
        <v>99.9</v>
      </c>
      <c r="P12" s="31"/>
      <c r="Q12" s="30">
        <v>235.5</v>
      </c>
      <c r="R12" s="30">
        <v>243</v>
      </c>
      <c r="S12" s="22">
        <v>3.4</v>
      </c>
      <c r="T12" s="43">
        <f t="shared" si="3"/>
        <v>103.4</v>
      </c>
      <c r="U12" s="31"/>
      <c r="V12" s="1"/>
    </row>
    <row r="13" spans="1:22" ht="31.5" customHeight="1" x14ac:dyDescent="0.25">
      <c r="A13" s="1">
        <v>5</v>
      </c>
      <c r="B13" s="10" t="s">
        <v>53</v>
      </c>
      <c r="C13" s="10" t="s">
        <v>33</v>
      </c>
      <c r="D13" s="10" t="s">
        <v>44</v>
      </c>
      <c r="E13" s="27"/>
      <c r="F13" s="15">
        <v>20</v>
      </c>
      <c r="G13" s="15">
        <v>18.8</v>
      </c>
      <c r="H13" s="20">
        <f>G13*100/F13</f>
        <v>94</v>
      </c>
      <c r="I13" s="27"/>
      <c r="J13" s="15">
        <v>8000</v>
      </c>
      <c r="K13" s="19">
        <v>5840.03</v>
      </c>
      <c r="L13" s="20">
        <f>K13*100/J13</f>
        <v>73.000375000000005</v>
      </c>
      <c r="M13" s="27"/>
      <c r="N13" s="1">
        <v>90.57</v>
      </c>
      <c r="O13" s="1">
        <v>99.73</v>
      </c>
      <c r="P13" s="27"/>
      <c r="Q13" s="21" t="s">
        <v>45</v>
      </c>
      <c r="R13" s="1">
        <v>140</v>
      </c>
      <c r="S13" s="1">
        <v>0</v>
      </c>
      <c r="T13" s="20">
        <f t="shared" si="3"/>
        <v>100</v>
      </c>
      <c r="U13" s="27"/>
      <c r="V13" s="41" t="s">
        <v>58</v>
      </c>
    </row>
    <row r="14" spans="1:22" ht="24.95" customHeight="1" x14ac:dyDescent="0.25">
      <c r="A14" s="22" t="s">
        <v>46</v>
      </c>
      <c r="B14" s="24" t="s">
        <v>53</v>
      </c>
      <c r="C14" s="24" t="s">
        <v>33</v>
      </c>
      <c r="D14" s="24" t="s">
        <v>44</v>
      </c>
      <c r="E14" s="27"/>
      <c r="F14" s="42">
        <v>20</v>
      </c>
      <c r="G14" s="42">
        <v>18.8</v>
      </c>
      <c r="H14" s="43">
        <f>G14*100/F14</f>
        <v>94</v>
      </c>
      <c r="I14" s="27"/>
      <c r="J14" s="42">
        <v>8000</v>
      </c>
      <c r="K14" s="44">
        <v>5840.03</v>
      </c>
      <c r="L14" s="43">
        <f>K14*100/J14</f>
        <v>73.000375000000005</v>
      </c>
      <c r="M14" s="27"/>
      <c r="N14" s="22">
        <v>90.57</v>
      </c>
      <c r="O14" s="22">
        <v>99.73</v>
      </c>
      <c r="P14" s="27"/>
      <c r="Q14" s="45" t="s">
        <v>45</v>
      </c>
      <c r="R14" s="22">
        <v>140</v>
      </c>
      <c r="S14" s="22">
        <v>0</v>
      </c>
      <c r="T14" s="43">
        <f t="shared" si="3"/>
        <v>100</v>
      </c>
      <c r="U14" s="27"/>
      <c r="V14" s="1"/>
    </row>
    <row r="15" spans="1:22" ht="24.95" customHeight="1" x14ac:dyDescent="0.25">
      <c r="A15" s="1">
        <v>6</v>
      </c>
      <c r="B15" s="6" t="s">
        <v>48</v>
      </c>
      <c r="C15" s="10" t="s">
        <v>26</v>
      </c>
      <c r="D15" s="6" t="s">
        <v>37</v>
      </c>
      <c r="E15" s="27"/>
      <c r="F15" s="12">
        <v>300</v>
      </c>
      <c r="G15" s="12">
        <v>274.63</v>
      </c>
      <c r="H15" s="20">
        <f t="shared" si="0"/>
        <v>91.543333333333337</v>
      </c>
      <c r="I15" s="27"/>
      <c r="J15" s="17">
        <v>40000</v>
      </c>
      <c r="K15" s="18">
        <v>48511.42</v>
      </c>
      <c r="L15" s="20">
        <f t="shared" si="1"/>
        <v>121.27855</v>
      </c>
      <c r="M15" s="27"/>
      <c r="N15" s="1">
        <v>85.25</v>
      </c>
      <c r="O15" s="1">
        <v>99.23</v>
      </c>
      <c r="P15" s="27"/>
      <c r="Q15" s="1">
        <v>390</v>
      </c>
      <c r="R15" s="1">
        <v>400</v>
      </c>
      <c r="S15" s="1">
        <v>2.77</v>
      </c>
      <c r="T15" s="20">
        <f t="shared" si="3"/>
        <v>102.77</v>
      </c>
      <c r="U15" s="27"/>
      <c r="V15" s="1"/>
    </row>
    <row r="16" spans="1:22" ht="24.95" customHeight="1" x14ac:dyDescent="0.25">
      <c r="A16" s="22" t="s">
        <v>46</v>
      </c>
      <c r="B16" s="25" t="s">
        <v>48</v>
      </c>
      <c r="C16" s="24" t="s">
        <v>26</v>
      </c>
      <c r="D16" s="25" t="s">
        <v>37</v>
      </c>
      <c r="E16" s="27"/>
      <c r="F16" s="28">
        <v>300</v>
      </c>
      <c r="G16" s="28">
        <v>274.63</v>
      </c>
      <c r="H16" s="32">
        <f t="shared" ref="H16" si="4">G16*100/F16</f>
        <v>91.543333333333337</v>
      </c>
      <c r="I16" s="31"/>
      <c r="J16" s="34">
        <v>40000</v>
      </c>
      <c r="K16" s="33">
        <v>48511.42</v>
      </c>
      <c r="L16" s="32">
        <f t="shared" ref="L16" si="5">K16*100/J16</f>
        <v>121.27855</v>
      </c>
      <c r="M16" s="31"/>
      <c r="N16" s="30">
        <v>85.25</v>
      </c>
      <c r="O16" s="30">
        <v>99.23</v>
      </c>
      <c r="P16" s="31"/>
      <c r="Q16" s="30">
        <v>390</v>
      </c>
      <c r="R16" s="30">
        <v>400</v>
      </c>
      <c r="S16" s="22">
        <v>2.77</v>
      </c>
      <c r="T16" s="43">
        <f t="shared" si="3"/>
        <v>102.77</v>
      </c>
      <c r="U16" s="31"/>
      <c r="V16" s="1"/>
    </row>
    <row r="17" spans="1:22" ht="24.95" customHeight="1" x14ac:dyDescent="0.25">
      <c r="A17" s="1">
        <v>7</v>
      </c>
      <c r="B17" s="8" t="s">
        <v>20</v>
      </c>
      <c r="C17" s="8" t="s">
        <v>27</v>
      </c>
      <c r="D17" s="8" t="s">
        <v>38</v>
      </c>
      <c r="E17" s="27"/>
      <c r="F17" s="12">
        <v>6.5</v>
      </c>
      <c r="G17" s="12">
        <v>5.85</v>
      </c>
      <c r="H17" s="20">
        <f t="shared" si="0"/>
        <v>90</v>
      </c>
      <c r="I17" s="27"/>
      <c r="J17" s="8">
        <v>500</v>
      </c>
      <c r="K17" s="19">
        <v>472.87</v>
      </c>
      <c r="L17" s="20">
        <f t="shared" si="1"/>
        <v>94.573999999999998</v>
      </c>
      <c r="M17" s="27"/>
      <c r="N17" s="1">
        <v>94.82</v>
      </c>
      <c r="O17" s="1">
        <v>97.88</v>
      </c>
      <c r="P17" s="27"/>
      <c r="Q17" s="1">
        <v>7000</v>
      </c>
      <c r="R17" s="1">
        <v>7000</v>
      </c>
      <c r="S17" s="1">
        <f t="shared" si="2"/>
        <v>0</v>
      </c>
      <c r="T17" s="20">
        <f t="shared" si="3"/>
        <v>100</v>
      </c>
      <c r="U17" s="27"/>
      <c r="V17" s="1"/>
    </row>
    <row r="18" spans="1:22" ht="24.95" customHeight="1" x14ac:dyDescent="0.25">
      <c r="A18" s="22" t="s">
        <v>46</v>
      </c>
      <c r="B18" s="26" t="s">
        <v>20</v>
      </c>
      <c r="C18" s="26" t="s">
        <v>27</v>
      </c>
      <c r="D18" s="26" t="s">
        <v>38</v>
      </c>
      <c r="E18" s="27"/>
      <c r="F18" s="28">
        <v>6.5</v>
      </c>
      <c r="G18" s="28">
        <v>5.85</v>
      </c>
      <c r="H18" s="32">
        <f t="shared" ref="H18" si="6">G18*100/F18</f>
        <v>90</v>
      </c>
      <c r="I18" s="31"/>
      <c r="J18" s="35">
        <v>500</v>
      </c>
      <c r="K18" s="36">
        <v>472.87</v>
      </c>
      <c r="L18" s="32">
        <f t="shared" ref="L18" si="7">K18*100/J18</f>
        <v>94.573999999999998</v>
      </c>
      <c r="M18" s="31"/>
      <c r="N18" s="30">
        <v>94.82</v>
      </c>
      <c r="O18" s="30">
        <v>97.88</v>
      </c>
      <c r="P18" s="31"/>
      <c r="Q18" s="30">
        <v>7000</v>
      </c>
      <c r="R18" s="30">
        <v>7000</v>
      </c>
      <c r="S18" s="22">
        <f t="shared" si="2"/>
        <v>0</v>
      </c>
      <c r="T18" s="43">
        <f t="shared" si="3"/>
        <v>100</v>
      </c>
      <c r="U18" s="31"/>
      <c r="V18" s="1"/>
    </row>
    <row r="19" spans="1:22" ht="24.95" customHeight="1" x14ac:dyDescent="0.25">
      <c r="A19" s="1">
        <v>8</v>
      </c>
      <c r="B19" s="9" t="s">
        <v>22</v>
      </c>
      <c r="C19" s="9" t="s">
        <v>29</v>
      </c>
      <c r="D19" s="9" t="s">
        <v>40</v>
      </c>
      <c r="E19" s="27"/>
      <c r="F19" s="13">
        <v>0.6</v>
      </c>
      <c r="G19" s="13">
        <v>0.6</v>
      </c>
      <c r="H19" s="20">
        <f t="shared" si="0"/>
        <v>100</v>
      </c>
      <c r="I19" s="27"/>
      <c r="J19" s="9">
        <v>20</v>
      </c>
      <c r="K19" s="19">
        <v>29.7</v>
      </c>
      <c r="L19" s="20">
        <f t="shared" si="1"/>
        <v>148.5</v>
      </c>
      <c r="M19" s="27"/>
      <c r="N19" s="1">
        <v>87.8</v>
      </c>
      <c r="O19" s="1">
        <v>100</v>
      </c>
      <c r="P19" s="27"/>
      <c r="Q19" s="1">
        <v>8200</v>
      </c>
      <c r="R19" s="1">
        <v>8200</v>
      </c>
      <c r="S19" s="1">
        <f t="shared" si="2"/>
        <v>0</v>
      </c>
      <c r="T19" s="20">
        <f t="shared" si="3"/>
        <v>100</v>
      </c>
      <c r="U19" s="27"/>
      <c r="V19" s="1"/>
    </row>
    <row r="20" spans="1:22" ht="24.95" customHeight="1" x14ac:dyDescent="0.25">
      <c r="A20" s="1">
        <v>9</v>
      </c>
      <c r="B20" s="9" t="s">
        <v>22</v>
      </c>
      <c r="C20" s="11" t="s">
        <v>30</v>
      </c>
      <c r="D20" s="11" t="s">
        <v>41</v>
      </c>
      <c r="E20" s="27"/>
      <c r="F20" s="14">
        <v>1.3</v>
      </c>
      <c r="G20" s="14">
        <v>1.3</v>
      </c>
      <c r="H20" s="20">
        <f t="shared" si="0"/>
        <v>100</v>
      </c>
      <c r="I20" s="27"/>
      <c r="J20" s="9">
        <v>80</v>
      </c>
      <c r="K20" s="19">
        <v>49.4</v>
      </c>
      <c r="L20" s="20">
        <f t="shared" si="1"/>
        <v>61.75</v>
      </c>
      <c r="M20" s="27"/>
      <c r="N20" s="1">
        <v>94.52</v>
      </c>
      <c r="O20" s="1">
        <v>99.92</v>
      </c>
      <c r="P20" s="27"/>
      <c r="Q20" s="1">
        <v>7700</v>
      </c>
      <c r="R20" s="1">
        <v>7700</v>
      </c>
      <c r="S20" s="1">
        <f t="shared" si="2"/>
        <v>0</v>
      </c>
      <c r="T20" s="20">
        <f t="shared" si="3"/>
        <v>100</v>
      </c>
      <c r="U20" s="27"/>
      <c r="V20" s="1"/>
    </row>
    <row r="21" spans="1:22" ht="24.95" customHeight="1" x14ac:dyDescent="0.25">
      <c r="A21" s="1">
        <v>10</v>
      </c>
      <c r="B21" s="9" t="s">
        <v>22</v>
      </c>
      <c r="C21" s="11" t="s">
        <v>31</v>
      </c>
      <c r="D21" s="11" t="s">
        <v>42</v>
      </c>
      <c r="E21" s="27"/>
      <c r="F21" s="14">
        <v>10</v>
      </c>
      <c r="G21" s="14">
        <v>6.05</v>
      </c>
      <c r="H21" s="20">
        <f t="shared" si="0"/>
        <v>60.5</v>
      </c>
      <c r="I21" s="27"/>
      <c r="J21" s="9">
        <v>200</v>
      </c>
      <c r="K21" s="19">
        <v>76.98</v>
      </c>
      <c r="L21" s="20">
        <f t="shared" si="1"/>
        <v>38.49</v>
      </c>
      <c r="M21" s="27"/>
      <c r="N21" s="1">
        <v>88.16</v>
      </c>
      <c r="O21" s="1">
        <v>98.49</v>
      </c>
      <c r="P21" s="27"/>
      <c r="Q21" s="1">
        <v>16700</v>
      </c>
      <c r="R21" s="1">
        <v>16700</v>
      </c>
      <c r="S21" s="1">
        <f t="shared" si="2"/>
        <v>0</v>
      </c>
      <c r="T21" s="20">
        <f t="shared" si="3"/>
        <v>100</v>
      </c>
      <c r="U21" s="27"/>
      <c r="V21" s="1"/>
    </row>
    <row r="22" spans="1:22" ht="24.95" customHeight="1" x14ac:dyDescent="0.25">
      <c r="A22" s="22" t="s">
        <v>46</v>
      </c>
      <c r="B22" s="23" t="s">
        <v>57</v>
      </c>
      <c r="C22" s="24" t="s">
        <v>49</v>
      </c>
      <c r="D22" s="23" t="s">
        <v>49</v>
      </c>
      <c r="E22" s="27"/>
      <c r="F22" s="37">
        <f>SUM(F19:F21)</f>
        <v>11.9</v>
      </c>
      <c r="G22" s="37">
        <f>SUM(G19:G21)</f>
        <v>7.9499999999999993</v>
      </c>
      <c r="H22" s="32">
        <f t="shared" si="0"/>
        <v>66.806722689075613</v>
      </c>
      <c r="I22" s="31"/>
      <c r="J22" s="38">
        <f>SUM(J19:J21)</f>
        <v>300</v>
      </c>
      <c r="K22" s="36">
        <f>SUM(K19:K21)</f>
        <v>156.07999999999998</v>
      </c>
      <c r="L22" s="32">
        <f t="shared" si="1"/>
        <v>52.026666666666664</v>
      </c>
      <c r="M22" s="31"/>
      <c r="N22" s="30">
        <v>90.03</v>
      </c>
      <c r="O22" s="30">
        <v>99.2</v>
      </c>
      <c r="P22" s="31"/>
      <c r="Q22" s="30">
        <v>10866</v>
      </c>
      <c r="R22" s="30">
        <v>10866</v>
      </c>
      <c r="S22" s="22">
        <v>0</v>
      </c>
      <c r="T22" s="43">
        <f t="shared" si="3"/>
        <v>100</v>
      </c>
      <c r="U22" s="31"/>
      <c r="V22" s="1"/>
    </row>
    <row r="23" spans="1:22" ht="24.95" customHeight="1" x14ac:dyDescent="0.25">
      <c r="A23" s="1">
        <v>11</v>
      </c>
      <c r="B23" s="10" t="s">
        <v>56</v>
      </c>
      <c r="C23" s="10" t="s">
        <v>32</v>
      </c>
      <c r="D23" s="10" t="s">
        <v>43</v>
      </c>
      <c r="E23" s="27"/>
      <c r="F23" s="15">
        <v>50</v>
      </c>
      <c r="G23" s="15">
        <v>42.97</v>
      </c>
      <c r="H23" s="20">
        <f t="shared" si="0"/>
        <v>85.94</v>
      </c>
      <c r="I23" s="27"/>
      <c r="J23" s="15">
        <v>5000</v>
      </c>
      <c r="K23" s="19">
        <v>5571</v>
      </c>
      <c r="L23" s="20">
        <f t="shared" si="1"/>
        <v>111.42</v>
      </c>
      <c r="M23" s="27"/>
      <c r="N23" s="1">
        <v>93.31</v>
      </c>
      <c r="O23" s="1">
        <v>99.89</v>
      </c>
      <c r="P23" s="27"/>
      <c r="Q23" s="1">
        <v>1000</v>
      </c>
      <c r="R23" s="1">
        <v>1000</v>
      </c>
      <c r="S23" s="1">
        <f t="shared" si="2"/>
        <v>0</v>
      </c>
      <c r="T23" s="20">
        <f t="shared" si="3"/>
        <v>100</v>
      </c>
      <c r="U23" s="27"/>
      <c r="V23" s="1"/>
    </row>
    <row r="24" spans="1:22" ht="24.95" customHeight="1" x14ac:dyDescent="0.25">
      <c r="A24" s="22" t="s">
        <v>46</v>
      </c>
      <c r="B24" s="24" t="s">
        <v>56</v>
      </c>
      <c r="C24" s="24" t="s">
        <v>32</v>
      </c>
      <c r="D24" s="24" t="s">
        <v>43</v>
      </c>
      <c r="E24" s="27"/>
      <c r="F24" s="39">
        <v>50</v>
      </c>
      <c r="G24" s="39">
        <v>42.97</v>
      </c>
      <c r="H24" s="32">
        <f t="shared" ref="H24" si="8">G24*100/F24</f>
        <v>85.94</v>
      </c>
      <c r="I24" s="31"/>
      <c r="J24" s="39">
        <v>5000</v>
      </c>
      <c r="K24" s="36">
        <v>5571</v>
      </c>
      <c r="L24" s="32">
        <f t="shared" ref="L24" si="9">K24*100/J24</f>
        <v>111.42</v>
      </c>
      <c r="M24" s="31"/>
      <c r="N24" s="30">
        <v>93.31</v>
      </c>
      <c r="O24" s="30">
        <v>99.89</v>
      </c>
      <c r="P24" s="31"/>
      <c r="Q24" s="30">
        <v>1000</v>
      </c>
      <c r="R24" s="30">
        <v>1000</v>
      </c>
      <c r="S24" s="22">
        <f t="shared" si="2"/>
        <v>0</v>
      </c>
      <c r="T24" s="43">
        <f t="shared" si="3"/>
        <v>100</v>
      </c>
      <c r="U24" s="31"/>
      <c r="V24" s="1"/>
    </row>
  </sheetData>
  <autoFilter ref="A6:V24" xr:uid="{76C93B3C-DC29-4875-8AB6-F7BF48462C92}"/>
  <mergeCells count="14">
    <mergeCell ref="V5:V6"/>
    <mergeCell ref="N5:O5"/>
    <mergeCell ref="A5:A6"/>
    <mergeCell ref="F5:H5"/>
    <mergeCell ref="I5:I6"/>
    <mergeCell ref="E5:E6"/>
    <mergeCell ref="P5:P6"/>
    <mergeCell ref="J5:L5"/>
    <mergeCell ref="M5:M6"/>
    <mergeCell ref="D5:D6"/>
    <mergeCell ref="C5:C6"/>
    <mergeCell ref="B5:B6"/>
    <mergeCell ref="Q5:T5"/>
    <mergeCell ref="U5:U6"/>
  </mergeCells>
  <pageMargins left="0.51" right="0.33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2023-01-07T13:58:41Z</dcterms:modified>
</cp:coreProperties>
</file>