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1.-HR Data\Insurance Details\"/>
    </mc:Choice>
  </mc:AlternateContent>
  <bookViews>
    <workbookView xWindow="0" yWindow="0" windowWidth="20490" windowHeight="7305"/>
  </bookViews>
  <sheets>
    <sheet name="Sheet1" sheetId="2" r:id="rId1"/>
  </sheets>
  <calcPr calcId="162913"/>
</workbook>
</file>

<file path=xl/calcChain.xml><?xml version="1.0" encoding="utf-8"?>
<calcChain xmlns="http://schemas.openxmlformats.org/spreadsheetml/2006/main">
  <c r="AE55" i="2" l="1"/>
  <c r="AH46" i="2"/>
  <c r="AF46" i="2"/>
  <c r="AE46" i="2"/>
  <c r="AE49" i="2" s="1"/>
  <c r="X46" i="2"/>
  <c r="T44" i="2"/>
  <c r="H44" i="2"/>
  <c r="T43" i="2"/>
  <c r="AG42" i="2"/>
  <c r="T42" i="2"/>
  <c r="AG41" i="2"/>
  <c r="AG46" i="2" s="1"/>
  <c r="T41" i="2"/>
  <c r="T40" i="2"/>
  <c r="AD39" i="2"/>
  <c r="T39" i="2"/>
  <c r="H39" i="2"/>
  <c r="AD38" i="2"/>
  <c r="T38" i="2"/>
  <c r="H38" i="2"/>
  <c r="T37" i="2"/>
  <c r="T36" i="2"/>
  <c r="AD35" i="2"/>
  <c r="T35" i="2"/>
  <c r="H35" i="2"/>
  <c r="AD34" i="2"/>
  <c r="T34" i="2"/>
  <c r="H34" i="2"/>
  <c r="AD33" i="2"/>
  <c r="T33" i="2"/>
  <c r="H33" i="2"/>
  <c r="AD32" i="2"/>
  <c r="T32" i="2"/>
  <c r="H32" i="2"/>
  <c r="AD31" i="2"/>
  <c r="T31" i="2"/>
  <c r="H31" i="2"/>
  <c r="AD30" i="2"/>
  <c r="T30" i="2"/>
  <c r="H30" i="2"/>
  <c r="AD29" i="2"/>
  <c r="T29" i="2"/>
  <c r="H29" i="2"/>
  <c r="AD28" i="2"/>
  <c r="T28" i="2"/>
  <c r="H28" i="2"/>
  <c r="AD27" i="2"/>
  <c r="T27" i="2"/>
  <c r="H27" i="2"/>
  <c r="AD26" i="2"/>
  <c r="T26" i="2"/>
  <c r="H26" i="2"/>
  <c r="AD25" i="2"/>
  <c r="T25" i="2"/>
  <c r="H25" i="2"/>
  <c r="AD24" i="2"/>
  <c r="T24" i="2"/>
  <c r="H24" i="2"/>
  <c r="AD23" i="2"/>
  <c r="T23" i="2"/>
  <c r="H23" i="2"/>
  <c r="AD22" i="2"/>
  <c r="T22" i="2"/>
  <c r="H22" i="2"/>
  <c r="AD21" i="2"/>
  <c r="T21" i="2"/>
  <c r="H21" i="2"/>
  <c r="AD20" i="2"/>
  <c r="T20" i="2"/>
  <c r="H20" i="2"/>
  <c r="AD19" i="2"/>
  <c r="T19" i="2"/>
  <c r="H19" i="2"/>
  <c r="AD18" i="2"/>
  <c r="T18" i="2"/>
  <c r="H18" i="2"/>
  <c r="AD17" i="2"/>
  <c r="T17" i="2"/>
  <c r="H17" i="2"/>
  <c r="T16" i="2"/>
  <c r="H16" i="2"/>
  <c r="AD15" i="2"/>
  <c r="T15" i="2"/>
  <c r="H15" i="2"/>
  <c r="AD14" i="2"/>
  <c r="T14" i="2"/>
  <c r="H14" i="2"/>
  <c r="AD13" i="2"/>
  <c r="T13" i="2"/>
  <c r="H13" i="2"/>
  <c r="AD12" i="2"/>
  <c r="T12" i="2"/>
  <c r="H12" i="2"/>
  <c r="AD11" i="2"/>
  <c r="T11" i="2"/>
  <c r="H11" i="2"/>
  <c r="AD10" i="2"/>
  <c r="T10" i="2"/>
  <c r="H10" i="2"/>
  <c r="AD9" i="2"/>
  <c r="T9" i="2"/>
  <c r="H9" i="2"/>
  <c r="AD8" i="2"/>
  <c r="T8" i="2"/>
  <c r="H8" i="2"/>
  <c r="AD7" i="2"/>
  <c r="T7" i="2"/>
  <c r="H7" i="2"/>
  <c r="AD6" i="2"/>
  <c r="T6" i="2"/>
  <c r="H6" i="2"/>
  <c r="AD5" i="2"/>
  <c r="T5" i="2"/>
  <c r="H5" i="2"/>
  <c r="AD4" i="2"/>
  <c r="T4" i="2"/>
  <c r="H4" i="2"/>
  <c r="AD3" i="2"/>
  <c r="T3" i="2"/>
  <c r="H3" i="2"/>
  <c r="AD2" i="2"/>
  <c r="AD46" i="2" s="1"/>
  <c r="AE48" i="2" s="1"/>
  <c r="AE50" i="2" s="1"/>
  <c r="T2" i="2"/>
  <c r="H2" i="2"/>
</calcChain>
</file>

<file path=xl/sharedStrings.xml><?xml version="1.0" encoding="utf-8"?>
<sst xmlns="http://schemas.openxmlformats.org/spreadsheetml/2006/main" count="775" uniqueCount="337">
  <si>
    <t>Health ID Card Number</t>
  </si>
  <si>
    <t>Age</t>
  </si>
  <si>
    <t>E Mail ID</t>
  </si>
  <si>
    <t>Gender</t>
  </si>
  <si>
    <t>Hospital Name</t>
  </si>
  <si>
    <t>ClaimNumber</t>
  </si>
  <si>
    <t>Diagnosis</t>
  </si>
  <si>
    <t>Claim Status</t>
  </si>
  <si>
    <t>Authorization Amt</t>
  </si>
  <si>
    <t>Claimant Name</t>
  </si>
  <si>
    <t>BeneficiaryName1</t>
  </si>
  <si>
    <t>chequeNo1</t>
  </si>
  <si>
    <t>paymentmode1</t>
  </si>
  <si>
    <t>H0183029</t>
  </si>
  <si>
    <t>Sachin Kumar</t>
  </si>
  <si>
    <t>H0086648-13-A</t>
  </si>
  <si>
    <t>13@Vnrseeds.Com</t>
  </si>
  <si>
    <t>M</t>
  </si>
  <si>
    <t>SAMVED MEDICARE</t>
  </si>
  <si>
    <t>H0289803</t>
  </si>
  <si>
    <t>Right upper ureteric stone - B/L DJ Stent removal + RIRS</t>
  </si>
  <si>
    <t>Approved</t>
  </si>
  <si>
    <t>Cashless</t>
  </si>
  <si>
    <t>SAMVED MEDICARE PVT LTD</t>
  </si>
  <si>
    <t>NEFT</t>
  </si>
  <si>
    <t>VNR Seeds Private Ltd</t>
  </si>
  <si>
    <t>Archana Verma</t>
  </si>
  <si>
    <t>H0086648-244-B</t>
  </si>
  <si>
    <t>244@Vnrseeds.Com</t>
  </si>
  <si>
    <t>F</t>
  </si>
  <si>
    <t>VIVEKANANDA HOSPITAL (ADITYA HOSPITALS PVT LTD)</t>
  </si>
  <si>
    <t>H0291959</t>
  </si>
  <si>
    <t>Subseptate Uterus - Hysteroscopy</t>
  </si>
  <si>
    <t>VIVEKANANDA HOSPITAL</t>
  </si>
  <si>
    <t>H0086648-20-B</t>
  </si>
  <si>
    <t>20@Vnrseeds.Com</t>
  </si>
  <si>
    <t>SUYASH HOSPITAL - RAIPUR</t>
  </si>
  <si>
    <t>H0298945</t>
  </si>
  <si>
    <t>RTA with head injury - Medical Mgmt</t>
  </si>
  <si>
    <t>Anita Nishad</t>
  </si>
  <si>
    <t>SUYASH INSTITUTE OF MEDICAL SCIENCES PVT. LTD.</t>
  </si>
  <si>
    <t>Rajani</t>
  </si>
  <si>
    <t>H0086648-133-B</t>
  </si>
  <si>
    <t>133@Vnrseeds.Com</t>
  </si>
  <si>
    <t>SRIDEVI NURSING HOME</t>
  </si>
  <si>
    <t>H0298946</t>
  </si>
  <si>
    <t>MATERNITY</t>
  </si>
  <si>
    <t>Reimbursement</t>
  </si>
  <si>
    <t>Abhay Yadav</t>
  </si>
  <si>
    <t>H0086648-105-D</t>
  </si>
  <si>
    <t>105@Vnrseeds.Com</t>
  </si>
  <si>
    <t>BHATTAR HOSPITAL FOR CHILDREN</t>
  </si>
  <si>
    <t>H0295733</t>
  </si>
  <si>
    <t>HRAD</t>
  </si>
  <si>
    <t>Abha Rajput</t>
  </si>
  <si>
    <t>H0086648-119-B</t>
  </si>
  <si>
    <t>119@Vnrseeds.Com</t>
  </si>
  <si>
    <t>PREMIER HOSPITAL PVT LTD</t>
  </si>
  <si>
    <t>H0296599</t>
  </si>
  <si>
    <t>G2 P1L1 with 9 MA with previous CS - LSCS</t>
  </si>
  <si>
    <t>Sujit Kumar Sahoo</t>
  </si>
  <si>
    <t>H0086648-150-A</t>
  </si>
  <si>
    <t>150@Vnrseeds.Com</t>
  </si>
  <si>
    <t>MYTHRI HOSPITAL (A DIVISION OF SURYAPRAKASH HOSPIT</t>
  </si>
  <si>
    <t>H0302344</t>
  </si>
  <si>
    <t>Vivax Malaria with Hepatitis - Medical mgmt</t>
  </si>
  <si>
    <t>MYTHRI HOSPITAL</t>
  </si>
  <si>
    <t>Seema</t>
  </si>
  <si>
    <t>H0086648-192-B</t>
  </si>
  <si>
    <t>192@Vnrseeds.Com</t>
  </si>
  <si>
    <t>Srimati Shyama Agarwal</t>
  </si>
  <si>
    <t>H0306464</t>
  </si>
  <si>
    <t>?</t>
  </si>
  <si>
    <t>Repudiated</t>
  </si>
  <si>
    <t>Anjali Rani</t>
  </si>
  <si>
    <t>H0086648-202-B</t>
  </si>
  <si>
    <t>202@Vnrseeds.Com</t>
  </si>
  <si>
    <t>NARAYANA HRUDAYALAYA MMI HOSPITAL</t>
  </si>
  <si>
    <t>H0303030</t>
  </si>
  <si>
    <t>NARAYANA HRUDAYALAYA PVT LTD</t>
  </si>
  <si>
    <t>Neelam</t>
  </si>
  <si>
    <t>H0086648-329-B</t>
  </si>
  <si>
    <t>329@Vnrseeds.Com</t>
  </si>
  <si>
    <t>MEDISTAR HOSPITAL</t>
  </si>
  <si>
    <t>H0301850</t>
  </si>
  <si>
    <t>Fever</t>
  </si>
  <si>
    <t>B Praveen Reddy</t>
  </si>
  <si>
    <t>H0086648-368-A</t>
  </si>
  <si>
    <t>368@Vnrseeds.Com</t>
  </si>
  <si>
    <t>M/S ASTER PRIME HOSPITAL (A UNIT OF SRI SAINATHA M</t>
  </si>
  <si>
    <t>H0301392</t>
  </si>
  <si>
    <t>Angina under evaluation -S/P-CAG - Normal major epicardial coronaries</t>
  </si>
  <si>
    <t>PRIME HOSPITALS</t>
  </si>
  <si>
    <t>Komal J Kumbhani</t>
  </si>
  <si>
    <t>H0086648-359-B</t>
  </si>
  <si>
    <t>359@Vnrseeds.Com</t>
  </si>
  <si>
    <t>THESIA MATERNITY &amp; GYNAEC SURGICAL HOSPITAL</t>
  </si>
  <si>
    <t>H0298947</t>
  </si>
  <si>
    <t>DR. BHOOM REDDY HOSPITAL</t>
  </si>
  <si>
    <t>H0302252</t>
  </si>
  <si>
    <t>DR. BHOOM REDDY HOSPITAL KARIMNAGAR</t>
  </si>
  <si>
    <t>Shaik Kaiser Sultana</t>
  </si>
  <si>
    <t>H0086648-276-B</t>
  </si>
  <si>
    <t>276@Vnrseeds.Com</t>
  </si>
  <si>
    <t>SUDHA NURSHING HOME</t>
  </si>
  <si>
    <t>H0301471</t>
  </si>
  <si>
    <t>Primi C6 Month Amenrrhea C Short</t>
  </si>
  <si>
    <t>Gajendra Kumar</t>
  </si>
  <si>
    <t>H0086648-12-C</t>
  </si>
  <si>
    <t>12@Vnrseeds.Com</t>
  </si>
  <si>
    <t>H0307143</t>
  </si>
  <si>
    <t>Accident</t>
  </si>
  <si>
    <t>Rookmani Devi</t>
  </si>
  <si>
    <t>H0086648-96-B</t>
  </si>
  <si>
    <t>96@Vnrseeds.Com</t>
  </si>
  <si>
    <t>JEEVAN JYOTI HOSPITAL &amp; RESEARCH CENTRE PVT. LTD.</t>
  </si>
  <si>
    <t>H0310719</t>
  </si>
  <si>
    <t>Cholelithiasis - Cholecystectomy</t>
  </si>
  <si>
    <t>JEEVAN JYOTI HOSPITAL &amp; RESEARCH CENTRE PVT LTD</t>
  </si>
  <si>
    <t>VOHRA HOSPITALS PRIVATE LIMITED</t>
  </si>
  <si>
    <t>H0313942</t>
  </si>
  <si>
    <t>UTI Medical Mgmt</t>
  </si>
  <si>
    <t>Rameshwer Singh Solanki</t>
  </si>
  <si>
    <t>H0086648-96-A</t>
  </si>
  <si>
    <t>RAVI HOSPITAL</t>
  </si>
  <si>
    <t>H0314659</t>
  </si>
  <si>
    <t>Ac Myeloid Leukemia - Medical Management</t>
  </si>
  <si>
    <t>Ashish Bajpai</t>
  </si>
  <si>
    <t>H0086648-99-A</t>
  </si>
  <si>
    <t>99@Vnrseeds.Com</t>
  </si>
  <si>
    <t>SHRI RAM HOSPITAL ORTHOPEDIC AND MATERNITY CARE CE</t>
  </si>
  <si>
    <t>H0323373</t>
  </si>
  <si>
    <t>Accidental</t>
  </si>
  <si>
    <t>Raju Bista</t>
  </si>
  <si>
    <t>H0086648-167-A</t>
  </si>
  <si>
    <t>167@Vnrseeds.Com</t>
  </si>
  <si>
    <t>CONTINENTAL HOSPITALS LIMITED</t>
  </si>
  <si>
    <t>H0323496</t>
  </si>
  <si>
    <t>AGE- Medical Mgmt</t>
  </si>
  <si>
    <t>CONTINENTAL HOSPITALS LTD</t>
  </si>
  <si>
    <t>Bablu Saifi</t>
  </si>
  <si>
    <t>H0086648-192-A</t>
  </si>
  <si>
    <t>H0320850</t>
  </si>
  <si>
    <t>Disha Pitamber Lal</t>
  </si>
  <si>
    <t>H0086648-316-B</t>
  </si>
  <si>
    <t>316@Vnrseeds.Com</t>
  </si>
  <si>
    <t>UPADHYAY HOSPITAL</t>
  </si>
  <si>
    <t>H0309212</t>
  </si>
  <si>
    <t>Maternity</t>
  </si>
  <si>
    <t>Krishna Singh</t>
  </si>
  <si>
    <t>H0086648-367-B</t>
  </si>
  <si>
    <t>367@Vnrseeds.Com</t>
  </si>
  <si>
    <t>JP HOSPITAL</t>
  </si>
  <si>
    <t>H0314223</t>
  </si>
  <si>
    <t>Khushbu Kasaudhan</t>
  </si>
  <si>
    <t>H0086648-361-B</t>
  </si>
  <si>
    <t>361@Vnrseeds.Com</t>
  </si>
  <si>
    <t>GONDA MEDICAL CENTRE</t>
  </si>
  <si>
    <t>H0314222</t>
  </si>
  <si>
    <t>Madhulika Roy</t>
  </si>
  <si>
    <t>H0086648-158-B</t>
  </si>
  <si>
    <t>158@Vnrseeds.Com</t>
  </si>
  <si>
    <t>KANWAR NURSING HOME</t>
  </si>
  <si>
    <t>H0308162</t>
  </si>
  <si>
    <t>Seema Kumari</t>
  </si>
  <si>
    <t>H0086648-156-B</t>
  </si>
  <si>
    <t>156@Vnrseeds.Com</t>
  </si>
  <si>
    <t>RAINBOW HOSPITAL FOR WOMEN &amp; CHILDREN (A UNIT OF R</t>
  </si>
  <si>
    <t>H0322618</t>
  </si>
  <si>
    <t>G2P1 A1-LSCS</t>
  </si>
  <si>
    <t>RAINBOW CHILDRENS MEDICARE PVT LTD</t>
  </si>
  <si>
    <t>Vipin Chandra Joshi</t>
  </si>
  <si>
    <t>H0086648-266-A</t>
  </si>
  <si>
    <t>266@Vnrseeds.Com</t>
  </si>
  <si>
    <t>H0310998</t>
  </si>
  <si>
    <t>II Degree Haemorroids- MIPH</t>
  </si>
  <si>
    <t>PRAJA VAIDYASALA MULTI SPECIALITY HOSPITAL</t>
  </si>
  <si>
    <t>H0320507</t>
  </si>
  <si>
    <t>Vaishnavi C Pande</t>
  </si>
  <si>
    <t>H0086648-382-B</t>
  </si>
  <si>
    <t>382@Vnrseeds.Com</t>
  </si>
  <si>
    <t>Sanjeev Maternity &amp; Children Hospital</t>
  </si>
  <si>
    <t>H0320647</t>
  </si>
  <si>
    <t>Olga</t>
  </si>
  <si>
    <t>H0086648-380-C</t>
  </si>
  <si>
    <t>380@Vnrseeds.Com</t>
  </si>
  <si>
    <t>Mawana Health Care Center</t>
  </si>
  <si>
    <t>H0306469</t>
  </si>
  <si>
    <t>b/o manu chaudhary</t>
  </si>
  <si>
    <t>H0086648-13-D</t>
  </si>
  <si>
    <t>SIR GANGA RAM HOSPITAL</t>
  </si>
  <si>
    <t>H0338446</t>
  </si>
  <si>
    <t>Small for Gestational Age</t>
  </si>
  <si>
    <t>Yashwini</t>
  </si>
  <si>
    <t>H0086648-11-C</t>
  </si>
  <si>
    <t>11@Vnrseeds.Com</t>
  </si>
  <si>
    <t>CITIZENS HOSPITAL (A UNIT OF CYBERABAD CITIZENS HE</t>
  </si>
  <si>
    <t>H0329344</t>
  </si>
  <si>
    <t>Acute Abdomen pain- B/L PCOD- Medical Mgmt</t>
  </si>
  <si>
    <t>Manu Chaudhary</t>
  </si>
  <si>
    <t>H0086648-13-B</t>
  </si>
  <si>
    <t>H0336157</t>
  </si>
  <si>
    <t>Devarsh Anand</t>
  </si>
  <si>
    <t>H0086648-176-C</t>
  </si>
  <si>
    <t>176@Vnrseeds.Com</t>
  </si>
  <si>
    <t>RAINBOW CHILDREN'S MEDICARE PVT LTD</t>
  </si>
  <si>
    <t>H0324835</t>
  </si>
  <si>
    <t>Suspected Staphylococcus Scalded Skin Syndrome - Medical mgmt</t>
  </si>
  <si>
    <t>Shraddha Gupta</t>
  </si>
  <si>
    <t>H0086648-177-A</t>
  </si>
  <si>
    <t>177@Vnrseeds.Com</t>
  </si>
  <si>
    <t>APEX HOSPITAL (UNIT OF APEX WELCARE PVT LTD)</t>
  </si>
  <si>
    <t>H0328789</t>
  </si>
  <si>
    <t>G2P1L1A0  With Post Dated With Previous LSCS For Safe Confinement  - EL LSCS</t>
  </si>
  <si>
    <t>Renu Maurya</t>
  </si>
  <si>
    <t>H0086648-213-B</t>
  </si>
  <si>
    <t>213@Vnrseeds.Com</t>
  </si>
  <si>
    <t>MRITYUNJAY HOSPITAL &amp; RESEARCH CENTRE</t>
  </si>
  <si>
    <t>H0330208</t>
  </si>
  <si>
    <t>Shiv Prakash</t>
  </si>
  <si>
    <t>H0086648-73-A</t>
  </si>
  <si>
    <t>73@Vnrseeds.Com</t>
  </si>
  <si>
    <t>Haddy Hospital</t>
  </si>
  <si>
    <t>Chandan Patra</t>
  </si>
  <si>
    <t>H0086648-305-A</t>
  </si>
  <si>
    <t>305@Vnrseeds.Com</t>
  </si>
  <si>
    <t>SUZI CLINIC</t>
  </si>
  <si>
    <t>Fistula in Ano</t>
  </si>
  <si>
    <t>H0330001</t>
  </si>
  <si>
    <t>Salmonella Enteritis</t>
  </si>
  <si>
    <t>Somee Singh</t>
  </si>
  <si>
    <t>H0086648-117-B</t>
  </si>
  <si>
    <t>117@Vnrseeds.Com</t>
  </si>
  <si>
    <t>Sewa Hospital</t>
  </si>
  <si>
    <t>H0335399</t>
  </si>
  <si>
    <t>NANDINI NURSING HOME</t>
  </si>
  <si>
    <t>H0324089</t>
  </si>
  <si>
    <t>Pain In Abdoman</t>
  </si>
  <si>
    <t>Rahul Kumar Sahu</t>
  </si>
  <si>
    <t>H0086648-387-A</t>
  </si>
  <si>
    <t>387@Vnrseeds.Com</t>
  </si>
  <si>
    <t>H0328790</t>
  </si>
  <si>
    <t>Lipoma Rt Lumbar region-Excision</t>
  </si>
  <si>
    <t>Monika Suyod Shinde</t>
  </si>
  <si>
    <t>H0086648-416-B</t>
  </si>
  <si>
    <t>416@Vnrseeds.Com</t>
  </si>
  <si>
    <t>PRANJAL HOSPITAL</t>
  </si>
  <si>
    <t>H0336155</t>
  </si>
  <si>
    <t>S.N.</t>
  </si>
  <si>
    <t>Number</t>
  </si>
  <si>
    <t>Name of Employees</t>
  </si>
  <si>
    <t>Department</t>
  </si>
  <si>
    <t>Date of Birth</t>
  </si>
  <si>
    <t>Insured</t>
  </si>
  <si>
    <t>Hospital City</t>
  </si>
  <si>
    <t>Hospital State</t>
  </si>
  <si>
    <t>Hospital Type</t>
  </si>
  <si>
    <t xml:space="preserve">Actual Adm  </t>
  </si>
  <si>
    <t xml:space="preserve">Actual Discharge  </t>
  </si>
  <si>
    <t>No of Hosp.</t>
  </si>
  <si>
    <t xml:space="preserve">Doc Receive  </t>
  </si>
  <si>
    <t xml:space="preserve">Authorization </t>
  </si>
  <si>
    <t xml:space="preserve">chequeDispDate </t>
  </si>
  <si>
    <t xml:space="preserve">Total Claimed </t>
  </si>
  <si>
    <t>Approved Rs-1</t>
  </si>
  <si>
    <t>Approved Rs-2</t>
  </si>
  <si>
    <t>Disallowed Rs-1</t>
  </si>
  <si>
    <t>Disallowed Rs-2</t>
  </si>
  <si>
    <t>Sales</t>
  </si>
  <si>
    <t>Ahmedabad</t>
  </si>
  <si>
    <t>Gujarat</t>
  </si>
  <si>
    <t>Network</t>
  </si>
  <si>
    <t>Sanjay Kumar</t>
  </si>
  <si>
    <t>Production</t>
  </si>
  <si>
    <t>Hyderabad</t>
  </si>
  <si>
    <t>Andhra Pradesh</t>
  </si>
  <si>
    <t>Parmeshwar Nishad</t>
  </si>
  <si>
    <t>Admin</t>
  </si>
  <si>
    <t>Raipur</t>
  </si>
  <si>
    <t>Chhattisgarh</t>
  </si>
  <si>
    <t>Kolakani Ramesh</t>
  </si>
  <si>
    <t>Karimnagar</t>
  </si>
  <si>
    <t>Non Network</t>
  </si>
  <si>
    <t>-</t>
  </si>
  <si>
    <t>Jaiprakash Yadav</t>
  </si>
  <si>
    <t>Logistics</t>
  </si>
  <si>
    <t>Mahendra Singh Rajput</t>
  </si>
  <si>
    <t>R &amp; D</t>
  </si>
  <si>
    <t>Processing</t>
  </si>
  <si>
    <t>Durg</t>
  </si>
  <si>
    <t>Rajeev Ranjan</t>
  </si>
  <si>
    <t>B/L ovarian cyst- Diag Laparoscopy with removal of left paraovarian cyst + Removal of</t>
  </si>
  <si>
    <t>Gajendra Singh</t>
  </si>
  <si>
    <t>Himmatnagar</t>
  </si>
  <si>
    <t>Kumbhani Jitendra C</t>
  </si>
  <si>
    <t>Junagadh</t>
  </si>
  <si>
    <t>G3A2 with 6 wks with ?left tubal ectopic pregnancy ?tubal hematoma - laparoscopic ect</t>
  </si>
  <si>
    <t>Md Shafi</t>
  </si>
  <si>
    <t>Mahabubnagar</t>
  </si>
  <si>
    <t>Arun Kumar Sahu</t>
  </si>
  <si>
    <t>Finance</t>
  </si>
  <si>
    <t>Agra</t>
  </si>
  <si>
    <t>Uttar Pradesh</t>
  </si>
  <si>
    <t>Fs</t>
  </si>
  <si>
    <t>Rt mid ureteric calculus with small right renal calculus - Cysto+ RGP+ Rt URS+DJ+ESWL</t>
  </si>
  <si>
    <t>Pitamber Lal</t>
  </si>
  <si>
    <t>Deepak Mehra</t>
  </si>
  <si>
    <t>Meerut</t>
  </si>
  <si>
    <t>Brijesh Kumar Gupta</t>
  </si>
  <si>
    <t>Qa</t>
  </si>
  <si>
    <t>Gonda</t>
  </si>
  <si>
    <t>Debrat Roy</t>
  </si>
  <si>
    <t>Hr</t>
  </si>
  <si>
    <t>raipur</t>
  </si>
  <si>
    <t>Sandeep Kumar</t>
  </si>
  <si>
    <t>Wanaparthy</t>
  </si>
  <si>
    <t>Charudatta Keshavrao Pande</t>
  </si>
  <si>
    <t>Wardha</t>
  </si>
  <si>
    <t>Maharashtra</t>
  </si>
  <si>
    <t>Ashish Kumar</t>
  </si>
  <si>
    <t>Pd</t>
  </si>
  <si>
    <t>Digamber Datt</t>
  </si>
  <si>
    <t>Akhil Anand</t>
  </si>
  <si>
    <t>Varanasi</t>
  </si>
  <si>
    <t>Sumant Kumar Maurya</t>
  </si>
  <si>
    <t>Singrauli</t>
  </si>
  <si>
    <t>Madhya Pradesh</t>
  </si>
  <si>
    <t>Approval</t>
  </si>
  <si>
    <t>Suyod Shinde</t>
  </si>
  <si>
    <t>Amitosh Singh</t>
  </si>
  <si>
    <t>Marketing</t>
  </si>
  <si>
    <t>Authorized</t>
  </si>
  <si>
    <t>Total Claimed</t>
  </si>
  <si>
    <t xml:space="preserve">Total Approved </t>
  </si>
  <si>
    <t>Disallowed</t>
  </si>
  <si>
    <t>Rejected claim list -FGH-16-17</t>
  </si>
  <si>
    <t>Rejected Amt 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</si>
</sst>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51">
    <xf numFmtId="0" fontId="0" fillId="0" borderId="0" xfId="0"/>
    <xf numFmtId="14" fontId="0" fillId="0" borderId="0" xfId="0" applyNumberFormat="1" applyAlignment="1">
      <alignment horizontal="left"/>
    </xf>
    <xf numFmtId="0" fontId="0" fillId="33" borderId="10" xfId="0" applyFont="1" applyFill="1" applyBorder="1"/>
    <xf numFmtId="43" fontId="0" fillId="33" borderId="10" xfId="42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0" xfId="0" applyFont="1" applyBorder="1"/>
    <xf numFmtId="0" fontId="0" fillId="34" borderId="10" xfId="0" applyFont="1" applyFill="1" applyBorder="1"/>
    <xf numFmtId="14" fontId="0" fillId="34" borderId="10" xfId="0" applyNumberFormat="1" applyFont="1" applyFill="1" applyBorder="1" applyAlignment="1">
      <alignment horizontal="center" vertical="center"/>
    </xf>
    <xf numFmtId="0" fontId="0" fillId="34" borderId="10" xfId="0" applyNumberFormat="1" applyFont="1" applyFill="1" applyBorder="1" applyAlignment="1">
      <alignment horizontal="left" vertical="center"/>
    </xf>
    <xf numFmtId="14" fontId="0" fillId="34" borderId="10" xfId="0" applyNumberFormat="1" applyFont="1" applyFill="1" applyBorder="1" applyAlignment="1">
      <alignment horizontal="center"/>
    </xf>
    <xf numFmtId="0" fontId="0" fillId="34" borderId="10" xfId="0" applyNumberFormat="1" applyFont="1" applyFill="1" applyBorder="1" applyAlignment="1">
      <alignment horizontal="center"/>
    </xf>
    <xf numFmtId="43" fontId="0" fillId="34" borderId="10" xfId="42" applyFont="1" applyFill="1" applyBorder="1"/>
    <xf numFmtId="43" fontId="0" fillId="34" borderId="10" xfId="0" applyNumberFormat="1" applyFont="1" applyFill="1" applyBorder="1"/>
    <xf numFmtId="43" fontId="0" fillId="34" borderId="10" xfId="42" applyFont="1" applyFill="1" applyBorder="1" applyAlignment="1">
      <alignment horizontal="left"/>
    </xf>
    <xf numFmtId="14" fontId="0" fillId="0" borderId="10" xfId="0" applyNumberFormat="1" applyFont="1" applyBorder="1" applyAlignment="1">
      <alignment horizontal="center"/>
    </xf>
    <xf numFmtId="0" fontId="0" fillId="0" borderId="0" xfId="0" applyFont="1" applyAlignment="1">
      <alignment wrapText="1"/>
    </xf>
    <xf numFmtId="0" fontId="0" fillId="0" borderId="0" xfId="0" applyFont="1"/>
    <xf numFmtId="0" fontId="0" fillId="35" borderId="10" xfId="0" applyFont="1" applyFill="1" applyBorder="1"/>
    <xf numFmtId="14" fontId="0" fillId="35" borderId="10" xfId="0" applyNumberFormat="1" applyFont="1" applyFill="1" applyBorder="1" applyAlignment="1">
      <alignment horizontal="center" vertical="center"/>
    </xf>
    <xf numFmtId="0" fontId="0" fillId="35" borderId="10" xfId="0" applyNumberFormat="1" applyFont="1" applyFill="1" applyBorder="1" applyAlignment="1">
      <alignment horizontal="left" vertical="center"/>
    </xf>
    <xf numFmtId="14" fontId="0" fillId="35" borderId="10" xfId="0" applyNumberFormat="1" applyFont="1" applyFill="1" applyBorder="1" applyAlignment="1">
      <alignment horizontal="center"/>
    </xf>
    <xf numFmtId="0" fontId="0" fillId="35" borderId="10" xfId="0" applyNumberFormat="1" applyFont="1" applyFill="1" applyBorder="1" applyAlignment="1">
      <alignment horizontal="center"/>
    </xf>
    <xf numFmtId="0" fontId="0" fillId="35" borderId="10" xfId="0" applyFont="1" applyFill="1" applyBorder="1" applyAlignment="1">
      <alignment horizontal="center"/>
    </xf>
    <xf numFmtId="43" fontId="0" fillId="35" borderId="10" xfId="42" applyFont="1" applyFill="1" applyBorder="1"/>
    <xf numFmtId="43" fontId="0" fillId="35" borderId="10" xfId="0" applyNumberFormat="1" applyFont="1" applyFill="1" applyBorder="1"/>
    <xf numFmtId="43" fontId="0" fillId="35" borderId="10" xfId="42" applyFont="1" applyFill="1" applyBorder="1" applyAlignment="1">
      <alignment horizontal="left"/>
    </xf>
    <xf numFmtId="0" fontId="0" fillId="0" borderId="10" xfId="0" applyFont="1" applyBorder="1" applyAlignment="1">
      <alignment horizontal="center"/>
    </xf>
    <xf numFmtId="0" fontId="0" fillId="34" borderId="10" xfId="0" applyFont="1" applyFill="1" applyBorder="1" applyAlignment="1">
      <alignment horizontal="center"/>
    </xf>
    <xf numFmtId="43" fontId="0" fillId="0" borderId="0" xfId="0" applyNumberFormat="1" applyFont="1" applyAlignment="1">
      <alignment wrapText="1"/>
    </xf>
    <xf numFmtId="43" fontId="0" fillId="35" borderId="10" xfId="42" applyFont="1" applyFill="1" applyBorder="1" applyAlignment="1">
      <alignment horizontal="right"/>
    </xf>
    <xf numFmtId="43" fontId="0" fillId="34" borderId="10" xfId="42" applyFont="1" applyFill="1" applyBorder="1" applyAlignment="1">
      <alignment horizontal="right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/>
    </xf>
    <xf numFmtId="14" fontId="0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43" fontId="0" fillId="0" borderId="0" xfId="42" applyFont="1"/>
    <xf numFmtId="43" fontId="0" fillId="0" borderId="0" xfId="42" applyFont="1" applyAlignment="1">
      <alignment horizontal="left"/>
    </xf>
    <xf numFmtId="43" fontId="16" fillId="0" borderId="0" xfId="42" applyFont="1"/>
    <xf numFmtId="0" fontId="16" fillId="0" borderId="0" xfId="0" applyFont="1"/>
    <xf numFmtId="0" fontId="0" fillId="36" borderId="10" xfId="0" applyFont="1" applyFill="1" applyBorder="1"/>
    <xf numFmtId="0" fontId="0" fillId="36" borderId="10" xfId="0" applyFont="1" applyFill="1" applyBorder="1" applyAlignment="1">
      <alignment horizontal="center" vertical="center"/>
    </xf>
    <xf numFmtId="0" fontId="0" fillId="36" borderId="10" xfId="0" applyFont="1" applyFill="1" applyBorder="1" applyAlignment="1">
      <alignment horizontal="center"/>
    </xf>
    <xf numFmtId="0" fontId="0" fillId="36" borderId="10" xfId="0" applyNumberFormat="1" applyFont="1" applyFill="1" applyBorder="1" applyAlignment="1">
      <alignment horizontal="center"/>
    </xf>
    <xf numFmtId="43" fontId="0" fillId="36" borderId="10" xfId="42" applyFont="1" applyFill="1" applyBorder="1"/>
    <xf numFmtId="0" fontId="16" fillId="36" borderId="10" xfId="0" applyFont="1" applyFill="1" applyBorder="1"/>
    <xf numFmtId="43" fontId="16" fillId="36" borderId="10" xfId="42" applyFont="1" applyFill="1" applyBorder="1"/>
    <xf numFmtId="0" fontId="0" fillId="37" borderId="10" xfId="0" applyFont="1" applyFill="1" applyBorder="1" applyAlignment="1">
      <alignment horizontal="center" vertical="center"/>
    </xf>
    <xf numFmtId="14" fontId="0" fillId="36" borderId="10" xfId="0" applyNumberFormat="1" applyFont="1" applyFill="1" applyBorder="1" applyAlignment="1">
      <alignment horizontal="center" vertical="center"/>
    </xf>
    <xf numFmtId="0" fontId="0" fillId="36" borderId="10" xfId="0" applyNumberFormat="1" applyFont="1" applyFill="1" applyBorder="1" applyAlignment="1">
      <alignment horizontal="center" vertical="center"/>
    </xf>
    <xf numFmtId="43" fontId="0" fillId="36" borderId="10" xfId="42" applyFont="1" applyFill="1" applyBorder="1" applyAlignment="1">
      <alignment horizontal="center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5"/>
  <sheetViews>
    <sheetView tabSelected="1" workbookViewId="0">
      <pane xSplit="3" ySplit="1" topLeftCell="D44" activePane="bottomRight" state="frozen"/>
      <selection pane="topRight" activeCell="D1" sqref="D1"/>
      <selection pane="bottomLeft" activeCell="A2" sqref="A2"/>
      <selection pane="bottomRight" activeCell="AD58" sqref="AD58"/>
    </sheetView>
  </sheetViews>
  <sheetFormatPr defaultColWidth="4.7109375" defaultRowHeight="15" x14ac:dyDescent="0.25"/>
  <cols>
    <col min="1" max="1" width="4.5703125" style="17" bestFit="1" customWidth="1"/>
    <col min="2" max="2" width="9.28515625" style="17" bestFit="1" customWidth="1"/>
    <col min="3" max="3" width="27.85546875" style="17" bestFit="1" customWidth="1"/>
    <col min="4" max="4" width="24" style="17" bestFit="1" customWidth="1"/>
    <col min="5" max="5" width="11.7109375" style="17" bestFit="1" customWidth="1"/>
    <col min="6" max="6" width="21.7109375" style="17" hidden="1" customWidth="1"/>
    <col min="7" max="7" width="12.140625" style="5" hidden="1" customWidth="1"/>
    <col min="8" max="8" width="4.42578125" style="5" hidden="1" customWidth="1"/>
    <col min="9" max="9" width="19" style="17" hidden="1" customWidth="1"/>
    <col min="10" max="10" width="7.5703125" style="17" hidden="1" customWidth="1"/>
    <col min="11" max="11" width="7.7109375" style="17" hidden="1" customWidth="1"/>
    <col min="12" max="12" width="54.85546875" style="17" hidden="1" customWidth="1"/>
    <col min="13" max="13" width="14.28515625" style="17" hidden="1" customWidth="1"/>
    <col min="14" max="14" width="15.7109375" style="17" hidden="1" customWidth="1"/>
    <col min="15" max="15" width="13.140625" style="17" hidden="1" customWidth="1"/>
    <col min="16" max="16" width="13.42578125" style="17" hidden="1" customWidth="1"/>
    <col min="17" max="17" width="79.85546875" style="17" hidden="1" customWidth="1"/>
    <col min="18" max="18" width="12" style="33" hidden="1" customWidth="1"/>
    <col min="19" max="19" width="16.5703125" style="33" hidden="1" customWidth="1"/>
    <col min="20" max="20" width="11.28515625" style="35" hidden="1" customWidth="1"/>
    <col min="21" max="21" width="12.5703125" style="33" hidden="1" customWidth="1"/>
    <col min="22" max="22" width="13.7109375" style="33" hidden="1" customWidth="1"/>
    <col min="23" max="23" width="16.140625" style="33" hidden="1" customWidth="1"/>
    <col min="24" max="24" width="18.42578125" style="36" hidden="1" customWidth="1"/>
    <col min="25" max="25" width="8.5703125" style="17" hidden="1" customWidth="1"/>
    <col min="26" max="26" width="15.42578125" style="17" hidden="1" customWidth="1"/>
    <col min="27" max="27" width="11.85546875" style="17" hidden="1" customWidth="1"/>
    <col min="28" max="28" width="11.28515625" style="17" hidden="1" customWidth="1"/>
    <col min="29" max="29" width="49" style="17" hidden="1" customWidth="1"/>
    <col min="30" max="30" width="16.140625" style="17" bestFit="1" customWidth="1"/>
    <col min="31" max="31" width="14.85546875" style="36" bestFit="1" customWidth="1"/>
    <col min="32" max="32" width="14.85546875" style="37" bestFit="1" customWidth="1"/>
    <col min="33" max="33" width="16" style="36" bestFit="1" customWidth="1"/>
    <col min="34" max="34" width="16" style="37" bestFit="1" customWidth="1"/>
    <col min="35" max="35" width="11.140625" style="17" bestFit="1" customWidth="1"/>
    <col min="36" max="36" width="16.140625" style="33" bestFit="1" customWidth="1"/>
    <col min="37" max="37" width="15.140625" style="17" bestFit="1" customWidth="1"/>
    <col min="38" max="39" width="0" style="16" hidden="1" customWidth="1"/>
    <col min="40" max="40" width="6" style="16" hidden="1" customWidth="1"/>
    <col min="41" max="41" width="9" style="16" hidden="1" customWidth="1"/>
    <col min="42" max="42" width="4.7109375" style="16"/>
    <col min="43" max="43" width="6" style="16" bestFit="1" customWidth="1"/>
    <col min="44" max="47" width="4.7109375" style="16"/>
    <col min="48" max="16384" width="4.7109375" style="17"/>
  </cols>
  <sheetData>
    <row r="1" spans="1:47" s="5" customFormat="1" ht="24.75" customHeight="1" x14ac:dyDescent="0.25">
      <c r="A1" s="41" t="s">
        <v>248</v>
      </c>
      <c r="B1" s="41" t="s">
        <v>249</v>
      </c>
      <c r="C1" s="41" t="s">
        <v>250</v>
      </c>
      <c r="D1" s="41" t="s">
        <v>9</v>
      </c>
      <c r="E1" s="41" t="s">
        <v>251</v>
      </c>
      <c r="F1" s="41" t="s">
        <v>0</v>
      </c>
      <c r="G1" s="48" t="s">
        <v>252</v>
      </c>
      <c r="H1" s="41" t="s">
        <v>1</v>
      </c>
      <c r="I1" s="41" t="s">
        <v>2</v>
      </c>
      <c r="J1" s="41" t="s">
        <v>3</v>
      </c>
      <c r="K1" s="41" t="s">
        <v>253</v>
      </c>
      <c r="L1" s="41" t="s">
        <v>4</v>
      </c>
      <c r="M1" s="41" t="s">
        <v>254</v>
      </c>
      <c r="N1" s="41" t="s">
        <v>255</v>
      </c>
      <c r="O1" s="41" t="s">
        <v>256</v>
      </c>
      <c r="P1" s="41" t="s">
        <v>5</v>
      </c>
      <c r="Q1" s="41" t="s">
        <v>6</v>
      </c>
      <c r="R1" s="41" t="s">
        <v>257</v>
      </c>
      <c r="S1" s="41" t="s">
        <v>258</v>
      </c>
      <c r="T1" s="49" t="s">
        <v>259</v>
      </c>
      <c r="U1" s="41" t="s">
        <v>260</v>
      </c>
      <c r="V1" s="41" t="s">
        <v>261</v>
      </c>
      <c r="W1" s="41" t="s">
        <v>262</v>
      </c>
      <c r="X1" s="50" t="s">
        <v>8</v>
      </c>
      <c r="Y1" s="41" t="s">
        <v>22</v>
      </c>
      <c r="Z1" s="40" t="s">
        <v>47</v>
      </c>
      <c r="AA1" s="41" t="s">
        <v>7</v>
      </c>
      <c r="AB1" s="41" t="s">
        <v>73</v>
      </c>
      <c r="AC1" s="41" t="s">
        <v>10</v>
      </c>
      <c r="AD1" s="41" t="s">
        <v>263</v>
      </c>
      <c r="AE1" s="3" t="s">
        <v>264</v>
      </c>
      <c r="AF1" s="3" t="s">
        <v>265</v>
      </c>
      <c r="AG1" s="3" t="s">
        <v>266</v>
      </c>
      <c r="AH1" s="3" t="s">
        <v>267</v>
      </c>
      <c r="AI1" s="47" t="s">
        <v>11</v>
      </c>
      <c r="AJ1" s="47" t="s">
        <v>262</v>
      </c>
      <c r="AK1" s="47" t="s">
        <v>12</v>
      </c>
      <c r="AL1" s="4"/>
      <c r="AM1" s="4"/>
      <c r="AN1" s="4"/>
      <c r="AO1" s="4"/>
      <c r="AP1" s="4"/>
      <c r="AQ1" s="4"/>
      <c r="AR1" s="4"/>
      <c r="AS1" s="4"/>
      <c r="AT1" s="4"/>
      <c r="AU1" s="4"/>
    </row>
    <row r="2" spans="1:47" x14ac:dyDescent="0.25">
      <c r="A2" s="6">
        <v>1</v>
      </c>
      <c r="B2" s="7" t="s">
        <v>13</v>
      </c>
      <c r="C2" s="7" t="s">
        <v>14</v>
      </c>
      <c r="D2" s="7" t="s">
        <v>14</v>
      </c>
      <c r="E2" s="7" t="s">
        <v>268</v>
      </c>
      <c r="F2" s="7" t="s">
        <v>15</v>
      </c>
      <c r="G2" s="8">
        <v>30355</v>
      </c>
      <c r="H2" s="9">
        <f ca="1">ROUND((TODAY()-G2)/365,0)</f>
        <v>35</v>
      </c>
      <c r="I2" s="7" t="s">
        <v>16</v>
      </c>
      <c r="J2" s="7" t="s">
        <v>17</v>
      </c>
      <c r="K2" s="7">
        <v>200000</v>
      </c>
      <c r="L2" s="7" t="s">
        <v>18</v>
      </c>
      <c r="M2" s="7" t="s">
        <v>269</v>
      </c>
      <c r="N2" s="7" t="s">
        <v>270</v>
      </c>
      <c r="O2" s="7" t="s">
        <v>271</v>
      </c>
      <c r="P2" s="7" t="s">
        <v>19</v>
      </c>
      <c r="Q2" s="7" t="s">
        <v>20</v>
      </c>
      <c r="R2" s="10">
        <v>42691</v>
      </c>
      <c r="S2" s="10">
        <v>42692</v>
      </c>
      <c r="T2" s="11">
        <f>S2-R2</f>
        <v>1</v>
      </c>
      <c r="U2" s="10">
        <v>42704</v>
      </c>
      <c r="V2" s="10">
        <v>42689</v>
      </c>
      <c r="W2" s="10">
        <v>42706</v>
      </c>
      <c r="X2" s="12">
        <v>40000</v>
      </c>
      <c r="Y2" s="7" t="s">
        <v>22</v>
      </c>
      <c r="Z2" s="7"/>
      <c r="AA2" s="7" t="s">
        <v>21</v>
      </c>
      <c r="AB2" s="7"/>
      <c r="AC2" s="7" t="s">
        <v>23</v>
      </c>
      <c r="AD2" s="13">
        <f>AE2+AF2+AG2+AH2</f>
        <v>103899</v>
      </c>
      <c r="AE2" s="12">
        <v>87886</v>
      </c>
      <c r="AF2" s="14">
        <v>9114</v>
      </c>
      <c r="AG2" s="12">
        <v>6899</v>
      </c>
      <c r="AH2" s="14">
        <v>0</v>
      </c>
      <c r="AI2" s="6">
        <v>21216</v>
      </c>
      <c r="AJ2" s="15">
        <v>42706</v>
      </c>
      <c r="AK2" s="6" t="s">
        <v>24</v>
      </c>
    </row>
    <row r="3" spans="1:47" x14ac:dyDescent="0.25">
      <c r="A3" s="6">
        <v>2</v>
      </c>
      <c r="B3" s="7" t="s">
        <v>13</v>
      </c>
      <c r="C3" s="7" t="s">
        <v>272</v>
      </c>
      <c r="D3" s="7" t="s">
        <v>26</v>
      </c>
      <c r="E3" s="7" t="s">
        <v>273</v>
      </c>
      <c r="F3" s="7" t="s">
        <v>27</v>
      </c>
      <c r="G3" s="8">
        <v>33360</v>
      </c>
      <c r="H3" s="9">
        <f t="shared" ref="H3:H44" ca="1" si="0">ROUND((TODAY()-G3)/365,0)</f>
        <v>27</v>
      </c>
      <c r="I3" s="7" t="s">
        <v>28</v>
      </c>
      <c r="J3" s="7" t="s">
        <v>29</v>
      </c>
      <c r="K3" s="7">
        <v>200000</v>
      </c>
      <c r="L3" s="7" t="s">
        <v>30</v>
      </c>
      <c r="M3" s="7" t="s">
        <v>274</v>
      </c>
      <c r="N3" s="7" t="s">
        <v>275</v>
      </c>
      <c r="O3" s="7" t="s">
        <v>271</v>
      </c>
      <c r="P3" s="7" t="s">
        <v>31</v>
      </c>
      <c r="Q3" s="7" t="s">
        <v>32</v>
      </c>
      <c r="R3" s="10">
        <v>42711</v>
      </c>
      <c r="S3" s="10">
        <v>42712</v>
      </c>
      <c r="T3" s="11">
        <f t="shared" ref="T3:T44" si="1">S3-R3</f>
        <v>1</v>
      </c>
      <c r="U3" s="10">
        <v>42727</v>
      </c>
      <c r="V3" s="10">
        <v>42710</v>
      </c>
      <c r="W3" s="10">
        <v>42731</v>
      </c>
      <c r="X3" s="12">
        <v>30000</v>
      </c>
      <c r="Y3" s="7" t="s">
        <v>22</v>
      </c>
      <c r="Z3" s="7"/>
      <c r="AA3" s="7" t="s">
        <v>21</v>
      </c>
      <c r="AB3" s="7"/>
      <c r="AC3" s="7" t="s">
        <v>33</v>
      </c>
      <c r="AD3" s="13">
        <f t="shared" ref="AD3:AD39" si="2">AE3+AF3+AG3+AH3</f>
        <v>38593</v>
      </c>
      <c r="AE3" s="12">
        <v>32827</v>
      </c>
      <c r="AF3" s="14">
        <v>0</v>
      </c>
      <c r="AG3" s="12">
        <v>5766</v>
      </c>
      <c r="AH3" s="14">
        <v>0</v>
      </c>
      <c r="AI3" s="6">
        <v>271216</v>
      </c>
      <c r="AJ3" s="15">
        <v>42731</v>
      </c>
      <c r="AK3" s="6" t="s">
        <v>24</v>
      </c>
    </row>
    <row r="4" spans="1:47" x14ac:dyDescent="0.25">
      <c r="A4" s="6">
        <v>3</v>
      </c>
      <c r="B4" s="7" t="s">
        <v>13</v>
      </c>
      <c r="C4" s="7" t="s">
        <v>276</v>
      </c>
      <c r="D4" s="7" t="s">
        <v>39</v>
      </c>
      <c r="E4" s="7" t="s">
        <v>277</v>
      </c>
      <c r="F4" s="7" t="s">
        <v>34</v>
      </c>
      <c r="G4" s="8">
        <v>29417</v>
      </c>
      <c r="H4" s="9">
        <f t="shared" ca="1" si="0"/>
        <v>37</v>
      </c>
      <c r="I4" s="7" t="s">
        <v>35</v>
      </c>
      <c r="J4" s="7" t="s">
        <v>29</v>
      </c>
      <c r="K4" s="7">
        <v>200000</v>
      </c>
      <c r="L4" s="7" t="s">
        <v>36</v>
      </c>
      <c r="M4" s="7" t="s">
        <v>278</v>
      </c>
      <c r="N4" s="7" t="s">
        <v>279</v>
      </c>
      <c r="O4" s="7" t="s">
        <v>271</v>
      </c>
      <c r="P4" s="7" t="s">
        <v>37</v>
      </c>
      <c r="Q4" s="7" t="s">
        <v>38</v>
      </c>
      <c r="R4" s="10">
        <v>42756</v>
      </c>
      <c r="S4" s="10">
        <v>42758</v>
      </c>
      <c r="T4" s="11">
        <f t="shared" si="1"/>
        <v>2</v>
      </c>
      <c r="U4" s="10">
        <v>42765</v>
      </c>
      <c r="V4" s="10">
        <v>42756</v>
      </c>
      <c r="W4" s="10">
        <v>42737</v>
      </c>
      <c r="X4" s="12">
        <v>20000</v>
      </c>
      <c r="Y4" s="7" t="s">
        <v>22</v>
      </c>
      <c r="Z4" s="7"/>
      <c r="AA4" s="7" t="s">
        <v>21</v>
      </c>
      <c r="AB4" s="7"/>
      <c r="AC4" s="7" t="s">
        <v>40</v>
      </c>
      <c r="AD4" s="13">
        <f t="shared" si="2"/>
        <v>16179</v>
      </c>
      <c r="AE4" s="12">
        <v>15754</v>
      </c>
      <c r="AF4" s="14">
        <v>0</v>
      </c>
      <c r="AG4" s="12">
        <v>425</v>
      </c>
      <c r="AH4" s="14">
        <v>0</v>
      </c>
      <c r="AI4" s="6">
        <v>10217</v>
      </c>
      <c r="AJ4" s="15">
        <v>42737</v>
      </c>
      <c r="AK4" s="6" t="s">
        <v>24</v>
      </c>
    </row>
    <row r="5" spans="1:47" x14ac:dyDescent="0.25">
      <c r="A5" s="6">
        <v>4</v>
      </c>
      <c r="B5" s="7" t="s">
        <v>13</v>
      </c>
      <c r="C5" s="7" t="s">
        <v>280</v>
      </c>
      <c r="D5" s="7" t="s">
        <v>41</v>
      </c>
      <c r="E5" s="7" t="s">
        <v>277</v>
      </c>
      <c r="F5" s="7" t="s">
        <v>42</v>
      </c>
      <c r="G5" s="8">
        <v>31624</v>
      </c>
      <c r="H5" s="9">
        <f t="shared" ca="1" si="0"/>
        <v>31</v>
      </c>
      <c r="I5" s="7" t="s">
        <v>43</v>
      </c>
      <c r="J5" s="7" t="s">
        <v>29</v>
      </c>
      <c r="K5" s="7">
        <v>100000</v>
      </c>
      <c r="L5" s="7" t="s">
        <v>44</v>
      </c>
      <c r="M5" s="7" t="s">
        <v>281</v>
      </c>
      <c r="N5" s="7" t="s">
        <v>275</v>
      </c>
      <c r="O5" s="7" t="s">
        <v>282</v>
      </c>
      <c r="P5" s="7" t="s">
        <v>45</v>
      </c>
      <c r="Q5" s="7" t="s">
        <v>46</v>
      </c>
      <c r="R5" s="10">
        <v>42683</v>
      </c>
      <c r="S5" s="10">
        <v>42690</v>
      </c>
      <c r="T5" s="11">
        <f t="shared" si="1"/>
        <v>7</v>
      </c>
      <c r="U5" s="10">
        <v>42756</v>
      </c>
      <c r="V5" s="10" t="s">
        <v>283</v>
      </c>
      <c r="W5" s="10">
        <v>42766</v>
      </c>
      <c r="X5" s="12">
        <v>0</v>
      </c>
      <c r="Y5" s="7"/>
      <c r="Z5" s="7" t="s">
        <v>47</v>
      </c>
      <c r="AA5" s="7" t="s">
        <v>21</v>
      </c>
      <c r="AB5" s="7"/>
      <c r="AC5" s="7" t="s">
        <v>25</v>
      </c>
      <c r="AD5" s="13">
        <f t="shared" si="2"/>
        <v>38405</v>
      </c>
      <c r="AE5" s="12">
        <v>37619</v>
      </c>
      <c r="AF5" s="14">
        <v>0</v>
      </c>
      <c r="AG5" s="12">
        <v>786</v>
      </c>
      <c r="AH5" s="14">
        <v>0</v>
      </c>
      <c r="AI5" s="6">
        <v>310117</v>
      </c>
      <c r="AJ5" s="15">
        <v>42766</v>
      </c>
      <c r="AK5" s="6" t="s">
        <v>24</v>
      </c>
    </row>
    <row r="6" spans="1:47" x14ac:dyDescent="0.25">
      <c r="A6" s="6">
        <v>5</v>
      </c>
      <c r="B6" s="7" t="s">
        <v>13</v>
      </c>
      <c r="C6" s="7" t="s">
        <v>284</v>
      </c>
      <c r="D6" s="7" t="s">
        <v>48</v>
      </c>
      <c r="E6" s="7" t="s">
        <v>285</v>
      </c>
      <c r="F6" s="7" t="s">
        <v>49</v>
      </c>
      <c r="G6" s="8">
        <v>42533</v>
      </c>
      <c r="H6" s="9">
        <f t="shared" ca="1" si="0"/>
        <v>2</v>
      </c>
      <c r="I6" s="7" t="s">
        <v>50</v>
      </c>
      <c r="J6" s="7" t="s">
        <v>17</v>
      </c>
      <c r="K6" s="7">
        <v>100000</v>
      </c>
      <c r="L6" s="7" t="s">
        <v>51</v>
      </c>
      <c r="M6" s="7" t="s">
        <v>278</v>
      </c>
      <c r="N6" s="7" t="s">
        <v>279</v>
      </c>
      <c r="O6" s="7" t="s">
        <v>282</v>
      </c>
      <c r="P6" s="7" t="s">
        <v>52</v>
      </c>
      <c r="Q6" s="7" t="s">
        <v>53</v>
      </c>
      <c r="R6" s="10">
        <v>42711</v>
      </c>
      <c r="S6" s="10">
        <v>42714</v>
      </c>
      <c r="T6" s="11">
        <f t="shared" si="1"/>
        <v>3</v>
      </c>
      <c r="U6" s="10">
        <v>42731</v>
      </c>
      <c r="V6" s="10" t="s">
        <v>283</v>
      </c>
      <c r="W6" s="10">
        <v>42737</v>
      </c>
      <c r="X6" s="12">
        <v>0</v>
      </c>
      <c r="Y6" s="7"/>
      <c r="Z6" s="7" t="s">
        <v>47</v>
      </c>
      <c r="AA6" s="7" t="s">
        <v>21</v>
      </c>
      <c r="AB6" s="7"/>
      <c r="AC6" s="7" t="s">
        <v>25</v>
      </c>
      <c r="AD6" s="13">
        <f t="shared" si="2"/>
        <v>5429</v>
      </c>
      <c r="AE6" s="12">
        <v>4523</v>
      </c>
      <c r="AF6" s="14">
        <v>0</v>
      </c>
      <c r="AG6" s="12">
        <v>906</v>
      </c>
      <c r="AH6" s="14">
        <v>0</v>
      </c>
      <c r="AI6" s="6">
        <v>20117</v>
      </c>
      <c r="AJ6" s="15">
        <v>42737</v>
      </c>
      <c r="AK6" s="6" t="s">
        <v>24</v>
      </c>
    </row>
    <row r="7" spans="1:47" x14ac:dyDescent="0.25">
      <c r="A7" s="6">
        <v>6</v>
      </c>
      <c r="B7" s="7" t="s">
        <v>13</v>
      </c>
      <c r="C7" s="7" t="s">
        <v>286</v>
      </c>
      <c r="D7" s="7" t="s">
        <v>54</v>
      </c>
      <c r="E7" s="7" t="s">
        <v>287</v>
      </c>
      <c r="F7" s="7" t="s">
        <v>55</v>
      </c>
      <c r="G7" s="8">
        <v>31202</v>
      </c>
      <c r="H7" s="9">
        <f t="shared" ca="1" si="0"/>
        <v>33</v>
      </c>
      <c r="I7" s="7" t="s">
        <v>56</v>
      </c>
      <c r="J7" s="7" t="s">
        <v>29</v>
      </c>
      <c r="K7" s="7">
        <v>200000</v>
      </c>
      <c r="L7" s="7" t="s">
        <v>57</v>
      </c>
      <c r="M7" s="7" t="s">
        <v>274</v>
      </c>
      <c r="N7" s="7" t="s">
        <v>275</v>
      </c>
      <c r="O7" s="7" t="s">
        <v>271</v>
      </c>
      <c r="P7" s="7" t="s">
        <v>58</v>
      </c>
      <c r="Q7" s="7" t="s">
        <v>59</v>
      </c>
      <c r="R7" s="10">
        <v>42739</v>
      </c>
      <c r="S7" s="10">
        <v>42743</v>
      </c>
      <c r="T7" s="11">
        <f t="shared" si="1"/>
        <v>4</v>
      </c>
      <c r="U7" s="10">
        <v>42756</v>
      </c>
      <c r="V7" s="10">
        <v>42739</v>
      </c>
      <c r="W7" s="10">
        <v>42760</v>
      </c>
      <c r="X7" s="12">
        <v>40000</v>
      </c>
      <c r="Y7" s="7" t="s">
        <v>22</v>
      </c>
      <c r="Z7" s="7"/>
      <c r="AA7" s="7" t="s">
        <v>21</v>
      </c>
      <c r="AB7" s="7"/>
      <c r="AC7" s="7" t="s">
        <v>57</v>
      </c>
      <c r="AD7" s="13">
        <f t="shared" si="2"/>
        <v>39330</v>
      </c>
      <c r="AE7" s="12">
        <v>39330</v>
      </c>
      <c r="AF7" s="14">
        <v>0</v>
      </c>
      <c r="AG7" s="12">
        <v>0</v>
      </c>
      <c r="AH7" s="14">
        <v>0</v>
      </c>
      <c r="AI7" s="6">
        <v>250117</v>
      </c>
      <c r="AJ7" s="15">
        <v>42760</v>
      </c>
      <c r="AK7" s="6" t="s">
        <v>24</v>
      </c>
    </row>
    <row r="8" spans="1:47" x14ac:dyDescent="0.25">
      <c r="A8" s="6">
        <v>7</v>
      </c>
      <c r="B8" s="7" t="s">
        <v>13</v>
      </c>
      <c r="C8" s="7" t="s">
        <v>60</v>
      </c>
      <c r="D8" s="7" t="s">
        <v>60</v>
      </c>
      <c r="E8" s="7" t="s">
        <v>287</v>
      </c>
      <c r="F8" s="7" t="s">
        <v>61</v>
      </c>
      <c r="G8" s="8">
        <v>32304</v>
      </c>
      <c r="H8" s="9">
        <f t="shared" ca="1" si="0"/>
        <v>30</v>
      </c>
      <c r="I8" s="7" t="s">
        <v>62</v>
      </c>
      <c r="J8" s="7" t="s">
        <v>17</v>
      </c>
      <c r="K8" s="7">
        <v>200000</v>
      </c>
      <c r="L8" s="7" t="s">
        <v>63</v>
      </c>
      <c r="M8" s="7" t="s">
        <v>274</v>
      </c>
      <c r="N8" s="7" t="s">
        <v>275</v>
      </c>
      <c r="O8" s="7" t="s">
        <v>271</v>
      </c>
      <c r="P8" s="7" t="s">
        <v>64</v>
      </c>
      <c r="Q8" s="7" t="s">
        <v>65</v>
      </c>
      <c r="R8" s="10">
        <v>42781</v>
      </c>
      <c r="S8" s="10">
        <v>42784</v>
      </c>
      <c r="T8" s="11">
        <f t="shared" si="1"/>
        <v>3</v>
      </c>
      <c r="U8" s="10">
        <v>42797</v>
      </c>
      <c r="V8" s="10">
        <v>42782</v>
      </c>
      <c r="W8" s="10">
        <v>42805</v>
      </c>
      <c r="X8" s="12">
        <v>15000</v>
      </c>
      <c r="Y8" s="7" t="s">
        <v>22</v>
      </c>
      <c r="Z8" s="7"/>
      <c r="AA8" s="7" t="s">
        <v>21</v>
      </c>
      <c r="AB8" s="7"/>
      <c r="AC8" s="7" t="s">
        <v>66</v>
      </c>
      <c r="AD8" s="13">
        <f t="shared" si="2"/>
        <v>28962</v>
      </c>
      <c r="AE8" s="12">
        <v>25158</v>
      </c>
      <c r="AF8" s="14">
        <v>2076</v>
      </c>
      <c r="AG8" s="12">
        <v>1728</v>
      </c>
      <c r="AH8" s="14">
        <v>0</v>
      </c>
      <c r="AI8" s="6">
        <v>110317</v>
      </c>
      <c r="AJ8" s="15">
        <v>42805</v>
      </c>
      <c r="AK8" s="6" t="s">
        <v>24</v>
      </c>
    </row>
    <row r="9" spans="1:47" x14ac:dyDescent="0.25">
      <c r="A9" s="6">
        <v>8</v>
      </c>
      <c r="B9" s="18" t="s">
        <v>13</v>
      </c>
      <c r="C9" s="18" t="s">
        <v>140</v>
      </c>
      <c r="D9" s="18" t="s">
        <v>67</v>
      </c>
      <c r="E9" s="18" t="s">
        <v>288</v>
      </c>
      <c r="F9" s="18" t="s">
        <v>68</v>
      </c>
      <c r="G9" s="19">
        <v>32542</v>
      </c>
      <c r="H9" s="20">
        <f t="shared" ca="1" si="0"/>
        <v>29</v>
      </c>
      <c r="I9" s="18" t="s">
        <v>69</v>
      </c>
      <c r="J9" s="18" t="s">
        <v>29</v>
      </c>
      <c r="K9" s="18">
        <v>100000</v>
      </c>
      <c r="L9" s="18" t="s">
        <v>70</v>
      </c>
      <c r="M9" s="18" t="s">
        <v>289</v>
      </c>
      <c r="N9" s="18" t="s">
        <v>279</v>
      </c>
      <c r="O9" s="18" t="s">
        <v>282</v>
      </c>
      <c r="P9" s="18" t="s">
        <v>71</v>
      </c>
      <c r="Q9" s="18" t="s">
        <v>72</v>
      </c>
      <c r="R9" s="21">
        <v>42773</v>
      </c>
      <c r="S9" s="21">
        <v>42774</v>
      </c>
      <c r="T9" s="22">
        <f t="shared" si="1"/>
        <v>1</v>
      </c>
      <c r="U9" s="21">
        <v>42805</v>
      </c>
      <c r="V9" s="21" t="s">
        <v>283</v>
      </c>
      <c r="W9" s="23"/>
      <c r="X9" s="24">
        <v>0</v>
      </c>
      <c r="Y9" s="18"/>
      <c r="Z9" s="18" t="s">
        <v>47</v>
      </c>
      <c r="AA9" s="18" t="s">
        <v>73</v>
      </c>
      <c r="AB9" s="18" t="s">
        <v>73</v>
      </c>
      <c r="AC9" s="18" t="s">
        <v>25</v>
      </c>
      <c r="AD9" s="25">
        <f t="shared" si="2"/>
        <v>7126</v>
      </c>
      <c r="AE9" s="24">
        <v>0</v>
      </c>
      <c r="AF9" s="26">
        <v>0</v>
      </c>
      <c r="AG9" s="24">
        <v>7126</v>
      </c>
      <c r="AH9" s="26">
        <v>0</v>
      </c>
      <c r="AI9" s="6">
        <v>0</v>
      </c>
      <c r="AJ9" s="27"/>
      <c r="AK9" s="6"/>
    </row>
    <row r="10" spans="1:47" x14ac:dyDescent="0.25">
      <c r="A10" s="6">
        <v>9</v>
      </c>
      <c r="B10" s="7" t="s">
        <v>13</v>
      </c>
      <c r="C10" s="7" t="s">
        <v>290</v>
      </c>
      <c r="D10" s="7" t="s">
        <v>74</v>
      </c>
      <c r="E10" s="7" t="s">
        <v>268</v>
      </c>
      <c r="F10" s="7" t="s">
        <v>75</v>
      </c>
      <c r="G10" s="8">
        <v>30456</v>
      </c>
      <c r="H10" s="9">
        <f t="shared" ca="1" si="0"/>
        <v>35</v>
      </c>
      <c r="I10" s="7" t="s">
        <v>76</v>
      </c>
      <c r="J10" s="7" t="s">
        <v>29</v>
      </c>
      <c r="K10" s="7">
        <v>200000</v>
      </c>
      <c r="L10" s="7" t="s">
        <v>77</v>
      </c>
      <c r="M10" s="7" t="s">
        <v>278</v>
      </c>
      <c r="N10" s="7" t="s">
        <v>279</v>
      </c>
      <c r="O10" s="7" t="s">
        <v>271</v>
      </c>
      <c r="P10" s="7" t="s">
        <v>78</v>
      </c>
      <c r="Q10" s="7" t="s">
        <v>291</v>
      </c>
      <c r="R10" s="10">
        <v>42788</v>
      </c>
      <c r="S10" s="10">
        <v>42790</v>
      </c>
      <c r="T10" s="11">
        <f t="shared" si="1"/>
        <v>2</v>
      </c>
      <c r="U10" s="10">
        <v>42800</v>
      </c>
      <c r="V10" s="10">
        <v>42788</v>
      </c>
      <c r="W10" s="10">
        <v>42810</v>
      </c>
      <c r="X10" s="12">
        <v>35000</v>
      </c>
      <c r="Y10" s="7" t="s">
        <v>22</v>
      </c>
      <c r="Z10" s="7"/>
      <c r="AA10" s="7" t="s">
        <v>21</v>
      </c>
      <c r="AB10" s="7"/>
      <c r="AC10" s="7" t="s">
        <v>79</v>
      </c>
      <c r="AD10" s="13">
        <f t="shared" si="2"/>
        <v>43545</v>
      </c>
      <c r="AE10" s="12">
        <v>42260</v>
      </c>
      <c r="AF10" s="14">
        <v>0</v>
      </c>
      <c r="AG10" s="12">
        <v>1285</v>
      </c>
      <c r="AH10" s="14">
        <v>0</v>
      </c>
      <c r="AI10" s="6">
        <v>160317</v>
      </c>
      <c r="AJ10" s="15">
        <v>42810</v>
      </c>
      <c r="AK10" s="6" t="s">
        <v>24</v>
      </c>
    </row>
    <row r="11" spans="1:47" x14ac:dyDescent="0.25">
      <c r="A11" s="6">
        <v>10</v>
      </c>
      <c r="B11" s="7" t="s">
        <v>13</v>
      </c>
      <c r="C11" s="7" t="s">
        <v>292</v>
      </c>
      <c r="D11" s="7" t="s">
        <v>80</v>
      </c>
      <c r="E11" s="7" t="s">
        <v>268</v>
      </c>
      <c r="F11" s="7" t="s">
        <v>81</v>
      </c>
      <c r="G11" s="8">
        <v>32725</v>
      </c>
      <c r="H11" s="9">
        <f t="shared" ca="1" si="0"/>
        <v>28</v>
      </c>
      <c r="I11" s="7" t="s">
        <v>82</v>
      </c>
      <c r="J11" s="7" t="s">
        <v>29</v>
      </c>
      <c r="K11" s="7">
        <v>200000</v>
      </c>
      <c r="L11" s="7" t="s">
        <v>83</v>
      </c>
      <c r="M11" s="7" t="s">
        <v>293</v>
      </c>
      <c r="N11" s="7" t="s">
        <v>270</v>
      </c>
      <c r="O11" s="7" t="s">
        <v>271</v>
      </c>
      <c r="P11" s="7" t="s">
        <v>84</v>
      </c>
      <c r="Q11" s="7" t="s">
        <v>85</v>
      </c>
      <c r="R11" s="10">
        <v>42723</v>
      </c>
      <c r="S11" s="10">
        <v>42729</v>
      </c>
      <c r="T11" s="11">
        <f t="shared" si="1"/>
        <v>6</v>
      </c>
      <c r="U11" s="10">
        <v>42777</v>
      </c>
      <c r="V11" s="10" t="s">
        <v>283</v>
      </c>
      <c r="W11" s="10">
        <v>42814</v>
      </c>
      <c r="X11" s="12">
        <v>0</v>
      </c>
      <c r="Y11" s="7"/>
      <c r="Z11" s="7" t="s">
        <v>47</v>
      </c>
      <c r="AA11" s="7" t="s">
        <v>21</v>
      </c>
      <c r="AB11" s="7"/>
      <c r="AC11" s="7" t="s">
        <v>25</v>
      </c>
      <c r="AD11" s="13">
        <f t="shared" si="2"/>
        <v>41020</v>
      </c>
      <c r="AE11" s="12">
        <v>33115</v>
      </c>
      <c r="AF11" s="14">
        <v>6290</v>
      </c>
      <c r="AG11" s="12">
        <v>1615</v>
      </c>
      <c r="AH11" s="14">
        <v>0</v>
      </c>
      <c r="AI11" s="6">
        <v>200217</v>
      </c>
      <c r="AJ11" s="15">
        <v>42814</v>
      </c>
      <c r="AK11" s="6" t="s">
        <v>24</v>
      </c>
    </row>
    <row r="12" spans="1:47" x14ac:dyDescent="0.25">
      <c r="A12" s="6">
        <v>11</v>
      </c>
      <c r="B12" s="7" t="s">
        <v>13</v>
      </c>
      <c r="C12" s="7" t="s">
        <v>86</v>
      </c>
      <c r="D12" s="7" t="s">
        <v>86</v>
      </c>
      <c r="E12" s="7" t="s">
        <v>288</v>
      </c>
      <c r="F12" s="7" t="s">
        <v>87</v>
      </c>
      <c r="G12" s="8">
        <v>29511</v>
      </c>
      <c r="H12" s="9">
        <f t="shared" ca="1" si="0"/>
        <v>37</v>
      </c>
      <c r="I12" s="7" t="s">
        <v>88</v>
      </c>
      <c r="J12" s="7" t="s">
        <v>17</v>
      </c>
      <c r="K12" s="7">
        <v>100000</v>
      </c>
      <c r="L12" s="7" t="s">
        <v>89</v>
      </c>
      <c r="M12" s="7" t="s">
        <v>274</v>
      </c>
      <c r="N12" s="7" t="s">
        <v>275</v>
      </c>
      <c r="O12" s="7" t="s">
        <v>271</v>
      </c>
      <c r="P12" s="7" t="s">
        <v>90</v>
      </c>
      <c r="Q12" s="7" t="s">
        <v>91</v>
      </c>
      <c r="R12" s="10">
        <v>42774</v>
      </c>
      <c r="S12" s="10">
        <v>42775</v>
      </c>
      <c r="T12" s="11">
        <f t="shared" si="1"/>
        <v>1</v>
      </c>
      <c r="U12" s="10">
        <v>42784</v>
      </c>
      <c r="V12" s="10">
        <v>42773</v>
      </c>
      <c r="W12" s="10">
        <v>42789</v>
      </c>
      <c r="X12" s="12">
        <v>8000</v>
      </c>
      <c r="Y12" s="7" t="s">
        <v>22</v>
      </c>
      <c r="Z12" s="7"/>
      <c r="AA12" s="7" t="s">
        <v>21</v>
      </c>
      <c r="AB12" s="7"/>
      <c r="AC12" s="7" t="s">
        <v>92</v>
      </c>
      <c r="AD12" s="13">
        <f t="shared" si="2"/>
        <v>15075</v>
      </c>
      <c r="AE12" s="12">
        <v>14500</v>
      </c>
      <c r="AF12" s="14">
        <v>0</v>
      </c>
      <c r="AG12" s="12">
        <v>575</v>
      </c>
      <c r="AH12" s="14">
        <v>0</v>
      </c>
      <c r="AI12" s="6">
        <v>230217</v>
      </c>
      <c r="AJ12" s="15">
        <v>42789</v>
      </c>
      <c r="AK12" s="6" t="s">
        <v>24</v>
      </c>
    </row>
    <row r="13" spans="1:47" x14ac:dyDescent="0.25">
      <c r="A13" s="6">
        <v>12</v>
      </c>
      <c r="B13" s="7" t="s">
        <v>13</v>
      </c>
      <c r="C13" s="7" t="s">
        <v>294</v>
      </c>
      <c r="D13" s="7" t="s">
        <v>93</v>
      </c>
      <c r="E13" s="7" t="s">
        <v>268</v>
      </c>
      <c r="F13" s="7" t="s">
        <v>94</v>
      </c>
      <c r="G13" s="8">
        <v>33941</v>
      </c>
      <c r="H13" s="9">
        <f t="shared" ca="1" si="0"/>
        <v>25</v>
      </c>
      <c r="I13" s="7" t="s">
        <v>95</v>
      </c>
      <c r="J13" s="7" t="s">
        <v>29</v>
      </c>
      <c r="K13" s="7">
        <v>200000</v>
      </c>
      <c r="L13" s="7" t="s">
        <v>96</v>
      </c>
      <c r="M13" s="7" t="s">
        <v>295</v>
      </c>
      <c r="N13" s="7" t="s">
        <v>270</v>
      </c>
      <c r="O13" s="7" t="s">
        <v>282</v>
      </c>
      <c r="P13" s="7" t="s">
        <v>97</v>
      </c>
      <c r="Q13" s="7" t="s">
        <v>46</v>
      </c>
      <c r="R13" s="10">
        <v>42682</v>
      </c>
      <c r="S13" s="10">
        <v>42683</v>
      </c>
      <c r="T13" s="11">
        <f t="shared" si="1"/>
        <v>1</v>
      </c>
      <c r="U13" s="10">
        <v>42756</v>
      </c>
      <c r="V13" s="10" t="s">
        <v>283</v>
      </c>
      <c r="W13" s="10">
        <v>42766</v>
      </c>
      <c r="X13" s="12">
        <v>0</v>
      </c>
      <c r="Y13" s="7"/>
      <c r="Z13" s="7" t="s">
        <v>47</v>
      </c>
      <c r="AA13" s="7" t="s">
        <v>21</v>
      </c>
      <c r="AB13" s="7"/>
      <c r="AC13" s="7" t="s">
        <v>25</v>
      </c>
      <c r="AD13" s="13">
        <f t="shared" si="2"/>
        <v>11722</v>
      </c>
      <c r="AE13" s="12">
        <v>10946</v>
      </c>
      <c r="AF13" s="14">
        <v>0</v>
      </c>
      <c r="AG13" s="12">
        <v>776</v>
      </c>
      <c r="AH13" s="14">
        <v>0</v>
      </c>
      <c r="AI13" s="6">
        <v>310117</v>
      </c>
      <c r="AJ13" s="15">
        <v>42766</v>
      </c>
      <c r="AK13" s="6" t="s">
        <v>24</v>
      </c>
    </row>
    <row r="14" spans="1:47" x14ac:dyDescent="0.25">
      <c r="A14" s="6">
        <v>13</v>
      </c>
      <c r="B14" s="7" t="s">
        <v>13</v>
      </c>
      <c r="C14" s="7" t="s">
        <v>272</v>
      </c>
      <c r="D14" s="7" t="s">
        <v>26</v>
      </c>
      <c r="E14" s="7" t="s">
        <v>273</v>
      </c>
      <c r="F14" s="7" t="s">
        <v>27</v>
      </c>
      <c r="G14" s="8">
        <v>33274</v>
      </c>
      <c r="H14" s="9">
        <f t="shared" ca="1" si="0"/>
        <v>27</v>
      </c>
      <c r="I14" s="7" t="s">
        <v>28</v>
      </c>
      <c r="J14" s="7" t="s">
        <v>29</v>
      </c>
      <c r="K14" s="7">
        <v>200000</v>
      </c>
      <c r="L14" s="7" t="s">
        <v>98</v>
      </c>
      <c r="M14" s="7" t="s">
        <v>281</v>
      </c>
      <c r="N14" s="7" t="s">
        <v>275</v>
      </c>
      <c r="O14" s="7" t="s">
        <v>271</v>
      </c>
      <c r="P14" s="7" t="s">
        <v>99</v>
      </c>
      <c r="Q14" s="7" t="s">
        <v>296</v>
      </c>
      <c r="R14" s="10">
        <v>42781</v>
      </c>
      <c r="S14" s="10">
        <v>42787</v>
      </c>
      <c r="T14" s="11">
        <f t="shared" si="1"/>
        <v>6</v>
      </c>
      <c r="U14" s="10">
        <v>42793</v>
      </c>
      <c r="V14" s="10">
        <v>42782</v>
      </c>
      <c r="W14" s="10">
        <v>42801</v>
      </c>
      <c r="X14" s="12">
        <v>35000</v>
      </c>
      <c r="Y14" s="7" t="s">
        <v>22</v>
      </c>
      <c r="Z14" s="7"/>
      <c r="AA14" s="7" t="s">
        <v>21</v>
      </c>
      <c r="AB14" s="7"/>
      <c r="AC14" s="7" t="s">
        <v>100</v>
      </c>
      <c r="AD14" s="13">
        <f t="shared" si="2"/>
        <v>45238</v>
      </c>
      <c r="AE14" s="12">
        <v>40657</v>
      </c>
      <c r="AF14" s="14">
        <v>0</v>
      </c>
      <c r="AG14" s="12">
        <v>4581</v>
      </c>
      <c r="AH14" s="14">
        <v>0</v>
      </c>
      <c r="AI14" s="6">
        <v>70317</v>
      </c>
      <c r="AJ14" s="15">
        <v>42801</v>
      </c>
      <c r="AK14" s="6" t="s">
        <v>24</v>
      </c>
    </row>
    <row r="15" spans="1:47" x14ac:dyDescent="0.25">
      <c r="A15" s="6">
        <v>14</v>
      </c>
      <c r="B15" s="7" t="s">
        <v>13</v>
      </c>
      <c r="C15" s="7" t="s">
        <v>297</v>
      </c>
      <c r="D15" s="7" t="s">
        <v>101</v>
      </c>
      <c r="E15" s="7" t="s">
        <v>268</v>
      </c>
      <c r="F15" s="7" t="s">
        <v>102</v>
      </c>
      <c r="G15" s="8">
        <v>31943</v>
      </c>
      <c r="H15" s="9">
        <f t="shared" ca="1" si="0"/>
        <v>31</v>
      </c>
      <c r="I15" s="7" t="s">
        <v>103</v>
      </c>
      <c r="J15" s="7" t="s">
        <v>29</v>
      </c>
      <c r="K15" s="7">
        <v>200000</v>
      </c>
      <c r="L15" s="7" t="s">
        <v>104</v>
      </c>
      <c r="M15" s="7" t="s">
        <v>298</v>
      </c>
      <c r="N15" s="7" t="s">
        <v>275</v>
      </c>
      <c r="O15" s="7" t="s">
        <v>282</v>
      </c>
      <c r="P15" s="7" t="s">
        <v>105</v>
      </c>
      <c r="Q15" s="7" t="s">
        <v>106</v>
      </c>
      <c r="R15" s="10">
        <v>42738</v>
      </c>
      <c r="S15" s="10">
        <v>42740</v>
      </c>
      <c r="T15" s="11">
        <f t="shared" si="1"/>
        <v>2</v>
      </c>
      <c r="U15" s="10">
        <v>42774</v>
      </c>
      <c r="V15" s="10" t="s">
        <v>283</v>
      </c>
      <c r="W15" s="10">
        <v>42780</v>
      </c>
      <c r="X15" s="12">
        <v>0</v>
      </c>
      <c r="Y15" s="7"/>
      <c r="Z15" s="7" t="s">
        <v>47</v>
      </c>
      <c r="AA15" s="7" t="s">
        <v>21</v>
      </c>
      <c r="AB15" s="7"/>
      <c r="AC15" s="7" t="s">
        <v>25</v>
      </c>
      <c r="AD15" s="13">
        <f t="shared" si="2"/>
        <v>15620</v>
      </c>
      <c r="AE15" s="12">
        <v>14420</v>
      </c>
      <c r="AF15" s="14">
        <v>0</v>
      </c>
      <c r="AG15" s="12">
        <v>1200</v>
      </c>
      <c r="AH15" s="14">
        <v>0</v>
      </c>
      <c r="AI15" s="6">
        <v>140217</v>
      </c>
      <c r="AJ15" s="15">
        <v>42780</v>
      </c>
      <c r="AK15" s="6" t="s">
        <v>24</v>
      </c>
    </row>
    <row r="16" spans="1:47" x14ac:dyDescent="0.25">
      <c r="A16" s="6">
        <v>15</v>
      </c>
      <c r="B16" s="18" t="s">
        <v>13</v>
      </c>
      <c r="C16" s="18" t="s">
        <v>299</v>
      </c>
      <c r="D16" s="18" t="s">
        <v>107</v>
      </c>
      <c r="E16" s="18" t="s">
        <v>300</v>
      </c>
      <c r="F16" s="18" t="s">
        <v>108</v>
      </c>
      <c r="G16" s="19">
        <v>35004</v>
      </c>
      <c r="H16" s="20">
        <f t="shared" ca="1" si="0"/>
        <v>22</v>
      </c>
      <c r="I16" s="18" t="s">
        <v>109</v>
      </c>
      <c r="J16" s="18" t="s">
        <v>17</v>
      </c>
      <c r="K16" s="18">
        <v>200000</v>
      </c>
      <c r="L16" s="18" t="s">
        <v>77</v>
      </c>
      <c r="M16" s="18" t="s">
        <v>278</v>
      </c>
      <c r="N16" s="18" t="s">
        <v>279</v>
      </c>
      <c r="O16" s="18" t="s">
        <v>271</v>
      </c>
      <c r="P16" s="18" t="s">
        <v>110</v>
      </c>
      <c r="Q16" s="18" t="s">
        <v>111</v>
      </c>
      <c r="R16" s="21">
        <v>42787</v>
      </c>
      <c r="S16" s="21">
        <v>42787</v>
      </c>
      <c r="T16" s="22">
        <f t="shared" si="1"/>
        <v>0</v>
      </c>
      <c r="U16" s="21">
        <v>42811</v>
      </c>
      <c r="V16" s="21" t="s">
        <v>283</v>
      </c>
      <c r="W16" s="23"/>
      <c r="X16" s="24"/>
      <c r="Y16" s="18"/>
      <c r="Z16" s="18" t="s">
        <v>47</v>
      </c>
      <c r="AA16" s="18" t="s">
        <v>73</v>
      </c>
      <c r="AB16" s="18" t="s">
        <v>73</v>
      </c>
      <c r="AC16" s="18"/>
      <c r="AD16" s="25">
        <v>4078</v>
      </c>
      <c r="AE16" s="24"/>
      <c r="AF16" s="26"/>
      <c r="AG16" s="25">
        <v>4078</v>
      </c>
      <c r="AH16" s="26"/>
      <c r="AI16" s="6"/>
      <c r="AJ16" s="27"/>
      <c r="AK16" s="6"/>
    </row>
    <row r="17" spans="1:41" x14ac:dyDescent="0.25">
      <c r="A17" s="6">
        <v>16</v>
      </c>
      <c r="B17" s="7" t="s">
        <v>13</v>
      </c>
      <c r="C17" s="7" t="s">
        <v>122</v>
      </c>
      <c r="D17" s="7" t="s">
        <v>112</v>
      </c>
      <c r="E17" s="7" t="s">
        <v>268</v>
      </c>
      <c r="F17" s="7" t="s">
        <v>113</v>
      </c>
      <c r="G17" s="8">
        <v>27912</v>
      </c>
      <c r="H17" s="9">
        <f t="shared" ca="1" si="0"/>
        <v>42</v>
      </c>
      <c r="I17" s="7" t="s">
        <v>114</v>
      </c>
      <c r="J17" s="7" t="s">
        <v>29</v>
      </c>
      <c r="K17" s="7">
        <v>200000</v>
      </c>
      <c r="L17" s="7" t="s">
        <v>115</v>
      </c>
      <c r="M17" s="7" t="s">
        <v>301</v>
      </c>
      <c r="N17" s="7" t="s">
        <v>302</v>
      </c>
      <c r="O17" s="7" t="s">
        <v>271</v>
      </c>
      <c r="P17" s="7" t="s">
        <v>116</v>
      </c>
      <c r="Q17" s="7" t="s">
        <v>117</v>
      </c>
      <c r="R17" s="10">
        <v>42829</v>
      </c>
      <c r="S17" s="10">
        <v>42832</v>
      </c>
      <c r="T17" s="11">
        <f t="shared" si="1"/>
        <v>3</v>
      </c>
      <c r="U17" s="10">
        <v>42838</v>
      </c>
      <c r="V17" s="10">
        <v>42829</v>
      </c>
      <c r="W17" s="10">
        <v>42845</v>
      </c>
      <c r="X17" s="12">
        <v>45000</v>
      </c>
      <c r="Y17" s="7" t="s">
        <v>22</v>
      </c>
      <c r="Z17" s="7"/>
      <c r="AA17" s="7" t="s">
        <v>21</v>
      </c>
      <c r="AB17" s="7"/>
      <c r="AC17" s="7" t="s">
        <v>118</v>
      </c>
      <c r="AD17" s="13">
        <f t="shared" si="2"/>
        <v>53559</v>
      </c>
      <c r="AE17" s="12">
        <v>51359</v>
      </c>
      <c r="AF17" s="14">
        <v>0</v>
      </c>
      <c r="AG17" s="12">
        <v>2200</v>
      </c>
      <c r="AH17" s="14">
        <v>0</v>
      </c>
      <c r="AI17" s="6">
        <v>200417</v>
      </c>
      <c r="AJ17" s="15">
        <v>42845</v>
      </c>
      <c r="AK17" s="6" t="s">
        <v>24</v>
      </c>
    </row>
    <row r="18" spans="1:41" x14ac:dyDescent="0.25">
      <c r="A18" s="6">
        <v>17</v>
      </c>
      <c r="B18" s="7" t="s">
        <v>13</v>
      </c>
      <c r="C18" s="7" t="s">
        <v>122</v>
      </c>
      <c r="D18" s="7" t="s">
        <v>112</v>
      </c>
      <c r="E18" s="7" t="s">
        <v>268</v>
      </c>
      <c r="F18" s="7" t="s">
        <v>113</v>
      </c>
      <c r="G18" s="8">
        <v>27912</v>
      </c>
      <c r="H18" s="9">
        <f t="shared" ca="1" si="0"/>
        <v>42</v>
      </c>
      <c r="I18" s="7" t="s">
        <v>114</v>
      </c>
      <c r="J18" s="7" t="s">
        <v>29</v>
      </c>
      <c r="K18" s="7">
        <v>200000</v>
      </c>
      <c r="L18" s="7" t="s">
        <v>119</v>
      </c>
      <c r="M18" s="7" t="s">
        <v>301</v>
      </c>
      <c r="N18" s="7" t="s">
        <v>302</v>
      </c>
      <c r="O18" s="7" t="s">
        <v>271</v>
      </c>
      <c r="P18" s="7" t="s">
        <v>120</v>
      </c>
      <c r="Q18" s="7" t="s">
        <v>121</v>
      </c>
      <c r="R18" s="10">
        <v>42846</v>
      </c>
      <c r="S18" s="10">
        <v>42850</v>
      </c>
      <c r="T18" s="11">
        <f t="shared" si="1"/>
        <v>4</v>
      </c>
      <c r="U18" s="10">
        <v>42857</v>
      </c>
      <c r="V18" s="10">
        <v>42846</v>
      </c>
      <c r="W18" s="10">
        <v>42830</v>
      </c>
      <c r="X18" s="12">
        <v>10000</v>
      </c>
      <c r="Y18" s="7" t="s">
        <v>22</v>
      </c>
      <c r="Z18" s="7"/>
      <c r="AA18" s="7" t="s">
        <v>21</v>
      </c>
      <c r="AB18" s="7"/>
      <c r="AC18" s="7" t="s">
        <v>119</v>
      </c>
      <c r="AD18" s="13">
        <f t="shared" si="2"/>
        <v>30396</v>
      </c>
      <c r="AE18" s="12">
        <v>27356</v>
      </c>
      <c r="AF18" s="14">
        <v>0</v>
      </c>
      <c r="AG18" s="12">
        <v>3040</v>
      </c>
      <c r="AH18" s="14">
        <v>0</v>
      </c>
      <c r="AI18" s="6">
        <v>40517</v>
      </c>
      <c r="AJ18" s="15">
        <v>42830</v>
      </c>
      <c r="AK18" s="6" t="s">
        <v>24</v>
      </c>
    </row>
    <row r="19" spans="1:41" x14ac:dyDescent="0.25">
      <c r="A19" s="6">
        <v>18</v>
      </c>
      <c r="B19" s="7" t="s">
        <v>13</v>
      </c>
      <c r="C19" s="7" t="s">
        <v>122</v>
      </c>
      <c r="D19" s="7" t="s">
        <v>122</v>
      </c>
      <c r="E19" s="7" t="s">
        <v>268</v>
      </c>
      <c r="F19" s="7" t="s">
        <v>123</v>
      </c>
      <c r="G19" s="8">
        <v>27181</v>
      </c>
      <c r="H19" s="9">
        <f t="shared" ca="1" si="0"/>
        <v>44</v>
      </c>
      <c r="I19" s="7" t="s">
        <v>114</v>
      </c>
      <c r="J19" s="7" t="s">
        <v>17</v>
      </c>
      <c r="K19" s="7">
        <v>200000</v>
      </c>
      <c r="L19" s="7" t="s">
        <v>124</v>
      </c>
      <c r="M19" s="7" t="s">
        <v>301</v>
      </c>
      <c r="N19" s="7" t="s">
        <v>302</v>
      </c>
      <c r="O19" s="7" t="s">
        <v>271</v>
      </c>
      <c r="P19" s="7" t="s">
        <v>125</v>
      </c>
      <c r="Q19" s="7" t="s">
        <v>126</v>
      </c>
      <c r="R19" s="10">
        <v>42855</v>
      </c>
      <c r="S19" s="10">
        <v>42859</v>
      </c>
      <c r="T19" s="11">
        <f t="shared" si="1"/>
        <v>4</v>
      </c>
      <c r="U19" s="10">
        <v>42866</v>
      </c>
      <c r="V19" s="10">
        <v>42855</v>
      </c>
      <c r="W19" s="10">
        <v>42868</v>
      </c>
      <c r="X19" s="12">
        <v>40000</v>
      </c>
      <c r="Y19" s="7" t="s">
        <v>22</v>
      </c>
      <c r="Z19" s="7"/>
      <c r="AA19" s="7" t="s">
        <v>21</v>
      </c>
      <c r="AB19" s="7"/>
      <c r="AC19" s="7" t="s">
        <v>124</v>
      </c>
      <c r="AD19" s="13">
        <f t="shared" si="2"/>
        <v>189337</v>
      </c>
      <c r="AE19" s="12">
        <v>48766</v>
      </c>
      <c r="AF19" s="14">
        <v>72519</v>
      </c>
      <c r="AG19" s="12">
        <v>1556</v>
      </c>
      <c r="AH19" s="14">
        <v>66496</v>
      </c>
      <c r="AI19" s="6">
        <v>13517</v>
      </c>
      <c r="AJ19" s="15">
        <v>42868</v>
      </c>
      <c r="AK19" s="6" t="s">
        <v>24</v>
      </c>
    </row>
    <row r="20" spans="1:41" x14ac:dyDescent="0.25">
      <c r="A20" s="6">
        <v>19</v>
      </c>
      <c r="B20" s="7" t="s">
        <v>13</v>
      </c>
      <c r="C20" s="7" t="s">
        <v>127</v>
      </c>
      <c r="D20" s="7" t="s">
        <v>127</v>
      </c>
      <c r="E20" s="7" t="s">
        <v>300</v>
      </c>
      <c r="F20" s="7" t="s">
        <v>128</v>
      </c>
      <c r="G20" s="8">
        <v>25390</v>
      </c>
      <c r="H20" s="9">
        <f t="shared" ca="1" si="0"/>
        <v>49</v>
      </c>
      <c r="I20" s="7" t="s">
        <v>129</v>
      </c>
      <c r="J20" s="7" t="s">
        <v>17</v>
      </c>
      <c r="K20" s="7">
        <v>300000</v>
      </c>
      <c r="L20" s="7" t="s">
        <v>130</v>
      </c>
      <c r="M20" s="7" t="s">
        <v>278</v>
      </c>
      <c r="N20" s="7" t="s">
        <v>279</v>
      </c>
      <c r="O20" s="7" t="s">
        <v>282</v>
      </c>
      <c r="P20" s="7" t="s">
        <v>131</v>
      </c>
      <c r="Q20" s="7" t="s">
        <v>132</v>
      </c>
      <c r="R20" s="10">
        <v>42920</v>
      </c>
      <c r="S20" s="10">
        <v>42923</v>
      </c>
      <c r="T20" s="11">
        <f t="shared" si="1"/>
        <v>3</v>
      </c>
      <c r="U20" s="10">
        <v>42938</v>
      </c>
      <c r="V20" s="10" t="s">
        <v>283</v>
      </c>
      <c r="W20" s="10">
        <v>37103</v>
      </c>
      <c r="X20" s="12">
        <v>0</v>
      </c>
      <c r="Y20" s="7"/>
      <c r="Z20" s="7" t="s">
        <v>47</v>
      </c>
      <c r="AA20" s="7" t="s">
        <v>21</v>
      </c>
      <c r="AB20" s="7"/>
      <c r="AC20" s="7" t="s">
        <v>25</v>
      </c>
      <c r="AD20" s="13">
        <f t="shared" si="2"/>
        <v>45007</v>
      </c>
      <c r="AE20" s="12">
        <v>40557</v>
      </c>
      <c r="AF20" s="14">
        <v>0</v>
      </c>
      <c r="AG20" s="12">
        <v>4450</v>
      </c>
      <c r="AH20" s="14">
        <v>0</v>
      </c>
      <c r="AI20" s="6">
        <v>310717</v>
      </c>
      <c r="AJ20" s="15">
        <v>37103</v>
      </c>
      <c r="AK20" s="6" t="s">
        <v>24</v>
      </c>
    </row>
    <row r="21" spans="1:41" x14ac:dyDescent="0.25">
      <c r="A21" s="6">
        <v>20</v>
      </c>
      <c r="B21" s="7" t="s">
        <v>13</v>
      </c>
      <c r="C21" s="7" t="s">
        <v>133</v>
      </c>
      <c r="D21" s="7" t="s">
        <v>133</v>
      </c>
      <c r="E21" s="7" t="s">
        <v>303</v>
      </c>
      <c r="F21" s="7" t="s">
        <v>134</v>
      </c>
      <c r="G21" s="8">
        <v>27895</v>
      </c>
      <c r="H21" s="9">
        <f t="shared" ca="1" si="0"/>
        <v>42</v>
      </c>
      <c r="I21" s="7" t="s">
        <v>135</v>
      </c>
      <c r="J21" s="7" t="s">
        <v>17</v>
      </c>
      <c r="K21" s="7">
        <v>200000</v>
      </c>
      <c r="L21" s="7" t="s">
        <v>136</v>
      </c>
      <c r="M21" s="7" t="s">
        <v>274</v>
      </c>
      <c r="N21" s="7" t="s">
        <v>275</v>
      </c>
      <c r="O21" s="7" t="s">
        <v>271</v>
      </c>
      <c r="P21" s="7" t="s">
        <v>137</v>
      </c>
      <c r="Q21" s="7" t="s">
        <v>138</v>
      </c>
      <c r="R21" s="10">
        <v>42921</v>
      </c>
      <c r="S21" s="10">
        <v>42924</v>
      </c>
      <c r="T21" s="11">
        <f t="shared" si="1"/>
        <v>3</v>
      </c>
      <c r="U21" s="10">
        <v>42930</v>
      </c>
      <c r="V21" s="10">
        <v>42893</v>
      </c>
      <c r="W21" s="10">
        <v>42942</v>
      </c>
      <c r="X21" s="12">
        <v>10000</v>
      </c>
      <c r="Y21" s="7" t="s">
        <v>22</v>
      </c>
      <c r="Z21" s="7"/>
      <c r="AA21" s="7" t="s">
        <v>21</v>
      </c>
      <c r="AB21" s="7"/>
      <c r="AC21" s="7" t="s">
        <v>139</v>
      </c>
      <c r="AD21" s="13">
        <f t="shared" si="2"/>
        <v>33843</v>
      </c>
      <c r="AE21" s="12">
        <v>28542</v>
      </c>
      <c r="AF21" s="14">
        <v>3163</v>
      </c>
      <c r="AG21" s="12">
        <v>2038</v>
      </c>
      <c r="AH21" s="14">
        <v>100</v>
      </c>
      <c r="AI21" s="6">
        <v>260717</v>
      </c>
      <c r="AJ21" s="15">
        <v>42942</v>
      </c>
      <c r="AK21" s="6" t="s">
        <v>24</v>
      </c>
    </row>
    <row r="22" spans="1:41" x14ac:dyDescent="0.25">
      <c r="A22" s="6">
        <v>21</v>
      </c>
      <c r="B22" s="7" t="s">
        <v>13</v>
      </c>
      <c r="C22" s="7" t="s">
        <v>140</v>
      </c>
      <c r="D22" s="7" t="s">
        <v>140</v>
      </c>
      <c r="E22" s="7" t="s">
        <v>288</v>
      </c>
      <c r="F22" s="7" t="s">
        <v>141</v>
      </c>
      <c r="G22" s="8">
        <v>31660</v>
      </c>
      <c r="H22" s="9">
        <f t="shared" ca="1" si="0"/>
        <v>31</v>
      </c>
      <c r="I22" s="7" t="s">
        <v>69</v>
      </c>
      <c r="J22" s="7" t="s">
        <v>17</v>
      </c>
      <c r="K22" s="7">
        <v>100000</v>
      </c>
      <c r="L22" s="7" t="s">
        <v>36</v>
      </c>
      <c r="M22" s="7" t="s">
        <v>278</v>
      </c>
      <c r="N22" s="7" t="s">
        <v>279</v>
      </c>
      <c r="O22" s="7" t="s">
        <v>271</v>
      </c>
      <c r="P22" s="7" t="s">
        <v>142</v>
      </c>
      <c r="Q22" s="7" t="s">
        <v>304</v>
      </c>
      <c r="R22" s="10">
        <v>42901</v>
      </c>
      <c r="S22" s="10">
        <v>42903</v>
      </c>
      <c r="T22" s="11">
        <f t="shared" si="1"/>
        <v>2</v>
      </c>
      <c r="U22" s="10">
        <v>42909</v>
      </c>
      <c r="V22" s="10">
        <v>42901</v>
      </c>
      <c r="W22" s="10">
        <v>42922</v>
      </c>
      <c r="X22" s="12">
        <v>55000</v>
      </c>
      <c r="Y22" s="7" t="s">
        <v>22</v>
      </c>
      <c r="Z22" s="7"/>
      <c r="AA22" s="7" t="s">
        <v>21</v>
      </c>
      <c r="AB22" s="7"/>
      <c r="AC22" s="7" t="s">
        <v>40</v>
      </c>
      <c r="AD22" s="13">
        <f t="shared" si="2"/>
        <v>76065</v>
      </c>
      <c r="AE22" s="12">
        <v>67691</v>
      </c>
      <c r="AF22" s="14">
        <v>6734</v>
      </c>
      <c r="AG22" s="12">
        <v>970</v>
      </c>
      <c r="AH22" s="14">
        <v>670</v>
      </c>
      <c r="AI22" s="6">
        <v>60717</v>
      </c>
      <c r="AJ22" s="15">
        <v>42922</v>
      </c>
      <c r="AK22" s="6" t="s">
        <v>24</v>
      </c>
    </row>
    <row r="23" spans="1:41" x14ac:dyDescent="0.25">
      <c r="A23" s="6">
        <v>22</v>
      </c>
      <c r="B23" s="7" t="s">
        <v>13</v>
      </c>
      <c r="C23" s="7" t="s">
        <v>305</v>
      </c>
      <c r="D23" s="7" t="s">
        <v>143</v>
      </c>
      <c r="E23" s="7" t="s">
        <v>300</v>
      </c>
      <c r="F23" s="7" t="s">
        <v>144</v>
      </c>
      <c r="G23" s="8">
        <v>30489</v>
      </c>
      <c r="H23" s="9">
        <f t="shared" ca="1" si="0"/>
        <v>35</v>
      </c>
      <c r="I23" s="7" t="s">
        <v>145</v>
      </c>
      <c r="J23" s="7" t="s">
        <v>29</v>
      </c>
      <c r="K23" s="7">
        <v>100000</v>
      </c>
      <c r="L23" s="7" t="s">
        <v>146</v>
      </c>
      <c r="M23" s="7" t="s">
        <v>278</v>
      </c>
      <c r="N23" s="7" t="s">
        <v>279</v>
      </c>
      <c r="O23" s="7" t="s">
        <v>282</v>
      </c>
      <c r="P23" s="7" t="s">
        <v>147</v>
      </c>
      <c r="Q23" s="7" t="s">
        <v>148</v>
      </c>
      <c r="R23" s="10">
        <v>42813</v>
      </c>
      <c r="S23" s="10">
        <v>42814</v>
      </c>
      <c r="T23" s="11">
        <f t="shared" si="1"/>
        <v>1</v>
      </c>
      <c r="U23" s="10">
        <v>42824</v>
      </c>
      <c r="V23" s="10" t="s">
        <v>283</v>
      </c>
      <c r="W23" s="10">
        <v>42875</v>
      </c>
      <c r="X23" s="12">
        <v>0</v>
      </c>
      <c r="Y23" s="7"/>
      <c r="Z23" s="7" t="s">
        <v>47</v>
      </c>
      <c r="AA23" s="7" t="s">
        <v>21</v>
      </c>
      <c r="AB23" s="7"/>
      <c r="AC23" s="7" t="s">
        <v>25</v>
      </c>
      <c r="AD23" s="13">
        <f t="shared" si="2"/>
        <v>16473</v>
      </c>
      <c r="AE23" s="12">
        <v>9264</v>
      </c>
      <c r="AF23" s="14">
        <v>0</v>
      </c>
      <c r="AG23" s="12">
        <v>7209</v>
      </c>
      <c r="AH23" s="14">
        <v>0</v>
      </c>
      <c r="AI23" s="6">
        <v>200517</v>
      </c>
      <c r="AJ23" s="15">
        <v>42875</v>
      </c>
      <c r="AK23" s="6" t="s">
        <v>24</v>
      </c>
    </row>
    <row r="24" spans="1:41" x14ac:dyDescent="0.25">
      <c r="A24" s="6">
        <v>23</v>
      </c>
      <c r="B24" s="7" t="s">
        <v>13</v>
      </c>
      <c r="C24" s="7" t="s">
        <v>306</v>
      </c>
      <c r="D24" s="7" t="s">
        <v>149</v>
      </c>
      <c r="E24" s="7" t="s">
        <v>268</v>
      </c>
      <c r="F24" s="7" t="s">
        <v>150</v>
      </c>
      <c r="G24" s="8">
        <v>31946</v>
      </c>
      <c r="H24" s="9">
        <f t="shared" ca="1" si="0"/>
        <v>31</v>
      </c>
      <c r="I24" s="7" t="s">
        <v>151</v>
      </c>
      <c r="J24" s="7" t="s">
        <v>29</v>
      </c>
      <c r="K24" s="7">
        <v>200000</v>
      </c>
      <c r="L24" s="7" t="s">
        <v>152</v>
      </c>
      <c r="M24" s="7" t="s">
        <v>307</v>
      </c>
      <c r="N24" s="7" t="s">
        <v>302</v>
      </c>
      <c r="O24" s="7" t="s">
        <v>282</v>
      </c>
      <c r="P24" s="7" t="s">
        <v>153</v>
      </c>
      <c r="Q24" s="7" t="s">
        <v>46</v>
      </c>
      <c r="R24" s="10">
        <v>42822</v>
      </c>
      <c r="S24" s="10">
        <v>42824</v>
      </c>
      <c r="T24" s="11">
        <f t="shared" si="1"/>
        <v>2</v>
      </c>
      <c r="U24" s="10">
        <v>42850</v>
      </c>
      <c r="V24" s="10" t="s">
        <v>283</v>
      </c>
      <c r="W24" s="10">
        <v>42859</v>
      </c>
      <c r="X24" s="12">
        <v>0</v>
      </c>
      <c r="Y24" s="7"/>
      <c r="Z24" s="7" t="s">
        <v>47</v>
      </c>
      <c r="AA24" s="7" t="s">
        <v>21</v>
      </c>
      <c r="AB24" s="7"/>
      <c r="AC24" s="7" t="s">
        <v>25</v>
      </c>
      <c r="AD24" s="13">
        <f t="shared" si="2"/>
        <v>34673</v>
      </c>
      <c r="AE24" s="12">
        <v>34354</v>
      </c>
      <c r="AF24" s="14">
        <v>0</v>
      </c>
      <c r="AG24" s="12">
        <v>319</v>
      </c>
      <c r="AH24" s="14">
        <v>0</v>
      </c>
      <c r="AI24" s="6">
        <v>40517</v>
      </c>
      <c r="AJ24" s="15">
        <v>42859</v>
      </c>
      <c r="AK24" s="6" t="s">
        <v>24</v>
      </c>
    </row>
    <row r="25" spans="1:41" x14ac:dyDescent="0.25">
      <c r="A25" s="6">
        <v>24</v>
      </c>
      <c r="B25" s="7" t="s">
        <v>13</v>
      </c>
      <c r="C25" s="7" t="s">
        <v>308</v>
      </c>
      <c r="D25" s="7" t="s">
        <v>154</v>
      </c>
      <c r="E25" s="7" t="s">
        <v>309</v>
      </c>
      <c r="F25" s="7" t="s">
        <v>155</v>
      </c>
      <c r="G25" s="8">
        <v>35169</v>
      </c>
      <c r="H25" s="9">
        <f t="shared" ca="1" si="0"/>
        <v>22</v>
      </c>
      <c r="I25" s="7" t="s">
        <v>156</v>
      </c>
      <c r="J25" s="7" t="s">
        <v>29</v>
      </c>
      <c r="K25" s="7">
        <v>200000</v>
      </c>
      <c r="L25" s="7" t="s">
        <v>157</v>
      </c>
      <c r="M25" s="7" t="s">
        <v>310</v>
      </c>
      <c r="N25" s="7" t="s">
        <v>302</v>
      </c>
      <c r="O25" s="7" t="s">
        <v>282</v>
      </c>
      <c r="P25" s="7" t="s">
        <v>158</v>
      </c>
      <c r="Q25" s="7" t="s">
        <v>46</v>
      </c>
      <c r="R25" s="10">
        <v>42808</v>
      </c>
      <c r="S25" s="10">
        <v>42816</v>
      </c>
      <c r="T25" s="11">
        <f t="shared" si="1"/>
        <v>8</v>
      </c>
      <c r="U25" s="10">
        <v>42850</v>
      </c>
      <c r="V25" s="10" t="s">
        <v>283</v>
      </c>
      <c r="W25" s="10">
        <v>42889</v>
      </c>
      <c r="X25" s="12">
        <v>0</v>
      </c>
      <c r="Y25" s="7"/>
      <c r="Z25" s="7" t="s">
        <v>47</v>
      </c>
      <c r="AA25" s="7" t="s">
        <v>21</v>
      </c>
      <c r="AB25" s="7"/>
      <c r="AC25" s="7" t="s">
        <v>25</v>
      </c>
      <c r="AD25" s="13">
        <f t="shared" si="2"/>
        <v>34530</v>
      </c>
      <c r="AE25" s="12">
        <v>26693</v>
      </c>
      <c r="AF25" s="14">
        <v>0</v>
      </c>
      <c r="AG25" s="12">
        <v>7837</v>
      </c>
      <c r="AH25" s="14">
        <v>0</v>
      </c>
      <c r="AI25" s="6">
        <v>30617</v>
      </c>
      <c r="AJ25" s="15">
        <v>42889</v>
      </c>
      <c r="AK25" s="6" t="s">
        <v>24</v>
      </c>
    </row>
    <row r="26" spans="1:41" x14ac:dyDescent="0.25">
      <c r="A26" s="6">
        <v>25</v>
      </c>
      <c r="B26" s="7" t="s">
        <v>13</v>
      </c>
      <c r="C26" s="7" t="s">
        <v>311</v>
      </c>
      <c r="D26" s="7" t="s">
        <v>159</v>
      </c>
      <c r="E26" s="7" t="s">
        <v>312</v>
      </c>
      <c r="F26" s="7" t="s">
        <v>160</v>
      </c>
      <c r="G26" s="8">
        <v>33897</v>
      </c>
      <c r="H26" s="9">
        <f t="shared" ca="1" si="0"/>
        <v>25</v>
      </c>
      <c r="I26" s="7" t="s">
        <v>161</v>
      </c>
      <c r="J26" s="7" t="s">
        <v>29</v>
      </c>
      <c r="K26" s="7">
        <v>200000</v>
      </c>
      <c r="L26" s="7" t="s">
        <v>162</v>
      </c>
      <c r="M26" s="7" t="s">
        <v>313</v>
      </c>
      <c r="N26" s="7" t="s">
        <v>279</v>
      </c>
      <c r="O26" s="7" t="s">
        <v>282</v>
      </c>
      <c r="P26" s="7" t="s">
        <v>163</v>
      </c>
      <c r="Q26" s="7" t="s">
        <v>148</v>
      </c>
      <c r="R26" s="10">
        <v>42796</v>
      </c>
      <c r="S26" s="10">
        <v>42801</v>
      </c>
      <c r="T26" s="11">
        <f t="shared" si="1"/>
        <v>5</v>
      </c>
      <c r="U26" s="10">
        <v>42819</v>
      </c>
      <c r="V26" s="10" t="s">
        <v>283</v>
      </c>
      <c r="W26" s="10">
        <v>42823</v>
      </c>
      <c r="X26" s="12">
        <v>0</v>
      </c>
      <c r="Y26" s="7"/>
      <c r="Z26" s="7" t="s">
        <v>47</v>
      </c>
      <c r="AA26" s="7" t="s">
        <v>21</v>
      </c>
      <c r="AB26" s="7"/>
      <c r="AC26" s="7" t="s">
        <v>25</v>
      </c>
      <c r="AD26" s="13">
        <f t="shared" si="2"/>
        <v>56411</v>
      </c>
      <c r="AE26" s="12">
        <v>40000</v>
      </c>
      <c r="AF26" s="14">
        <v>0</v>
      </c>
      <c r="AG26" s="12">
        <v>16411</v>
      </c>
      <c r="AH26" s="14">
        <v>0</v>
      </c>
      <c r="AI26" s="6">
        <v>290317</v>
      </c>
      <c r="AJ26" s="15">
        <v>42823</v>
      </c>
      <c r="AK26" s="6" t="s">
        <v>24</v>
      </c>
    </row>
    <row r="27" spans="1:41" x14ac:dyDescent="0.25">
      <c r="A27" s="6">
        <v>26</v>
      </c>
      <c r="B27" s="7" t="s">
        <v>13</v>
      </c>
      <c r="C27" s="7" t="s">
        <v>314</v>
      </c>
      <c r="D27" s="7" t="s">
        <v>164</v>
      </c>
      <c r="E27" s="7" t="s">
        <v>287</v>
      </c>
      <c r="F27" s="7" t="s">
        <v>165</v>
      </c>
      <c r="G27" s="8">
        <v>32341</v>
      </c>
      <c r="H27" s="9">
        <f t="shared" ca="1" si="0"/>
        <v>29</v>
      </c>
      <c r="I27" s="7" t="s">
        <v>166</v>
      </c>
      <c r="J27" s="7" t="s">
        <v>17</v>
      </c>
      <c r="K27" s="7">
        <v>200000</v>
      </c>
      <c r="L27" s="7" t="s">
        <v>167</v>
      </c>
      <c r="M27" s="7" t="s">
        <v>274</v>
      </c>
      <c r="N27" s="7" t="s">
        <v>275</v>
      </c>
      <c r="O27" s="7" t="s">
        <v>271</v>
      </c>
      <c r="P27" s="7" t="s">
        <v>168</v>
      </c>
      <c r="Q27" s="7" t="s">
        <v>169</v>
      </c>
      <c r="R27" s="10">
        <v>42915</v>
      </c>
      <c r="S27" s="10">
        <v>42918</v>
      </c>
      <c r="T27" s="11">
        <f t="shared" si="1"/>
        <v>3</v>
      </c>
      <c r="U27" s="10">
        <v>42927</v>
      </c>
      <c r="V27" s="10">
        <v>42916</v>
      </c>
      <c r="W27" s="10">
        <v>42933</v>
      </c>
      <c r="X27" s="12">
        <v>40000</v>
      </c>
      <c r="Y27" s="7" t="s">
        <v>22</v>
      </c>
      <c r="Z27" s="7"/>
      <c r="AA27" s="7" t="s">
        <v>21</v>
      </c>
      <c r="AB27" s="7"/>
      <c r="AC27" s="7" t="s">
        <v>170</v>
      </c>
      <c r="AD27" s="13">
        <f t="shared" si="2"/>
        <v>80000</v>
      </c>
      <c r="AE27" s="12">
        <v>40000</v>
      </c>
      <c r="AF27" s="14">
        <v>0</v>
      </c>
      <c r="AG27" s="12">
        <v>40000</v>
      </c>
      <c r="AH27" s="14">
        <v>0</v>
      </c>
      <c r="AI27" s="6">
        <v>170717</v>
      </c>
      <c r="AJ27" s="15">
        <v>42933</v>
      </c>
      <c r="AK27" s="6" t="s">
        <v>24</v>
      </c>
    </row>
    <row r="28" spans="1:41" x14ac:dyDescent="0.25">
      <c r="A28" s="6">
        <v>27</v>
      </c>
      <c r="B28" s="7" t="s">
        <v>13</v>
      </c>
      <c r="C28" s="7" t="s">
        <v>171</v>
      </c>
      <c r="D28" s="7" t="s">
        <v>171</v>
      </c>
      <c r="E28" s="7" t="s">
        <v>309</v>
      </c>
      <c r="F28" s="7" t="s">
        <v>172</v>
      </c>
      <c r="G28" s="8">
        <v>32846</v>
      </c>
      <c r="H28" s="9">
        <f t="shared" ca="1" si="0"/>
        <v>28</v>
      </c>
      <c r="I28" s="7" t="s">
        <v>173</v>
      </c>
      <c r="J28" s="7" t="s">
        <v>17</v>
      </c>
      <c r="K28" s="7">
        <v>200000</v>
      </c>
      <c r="L28" s="7" t="s">
        <v>36</v>
      </c>
      <c r="M28" s="7" t="s">
        <v>278</v>
      </c>
      <c r="N28" s="7" t="s">
        <v>279</v>
      </c>
      <c r="O28" s="7" t="s">
        <v>271</v>
      </c>
      <c r="P28" s="7" t="s">
        <v>174</v>
      </c>
      <c r="Q28" s="7" t="s">
        <v>175</v>
      </c>
      <c r="R28" s="10">
        <v>42833</v>
      </c>
      <c r="S28" s="10">
        <v>42836</v>
      </c>
      <c r="T28" s="11">
        <f t="shared" si="1"/>
        <v>3</v>
      </c>
      <c r="U28" s="10">
        <v>42843</v>
      </c>
      <c r="V28" s="10">
        <v>42831</v>
      </c>
      <c r="W28" s="10">
        <v>42846</v>
      </c>
      <c r="X28" s="12">
        <v>40000</v>
      </c>
      <c r="Y28" s="7" t="s">
        <v>22</v>
      </c>
      <c r="Z28" s="7"/>
      <c r="AA28" s="7" t="s">
        <v>21</v>
      </c>
      <c r="AB28" s="7"/>
      <c r="AC28" s="7" t="s">
        <v>40</v>
      </c>
      <c r="AD28" s="13">
        <f t="shared" si="2"/>
        <v>60324</v>
      </c>
      <c r="AE28" s="12">
        <v>52314</v>
      </c>
      <c r="AF28" s="14">
        <v>4210</v>
      </c>
      <c r="AG28" s="12">
        <v>800</v>
      </c>
      <c r="AH28" s="14">
        <v>3000</v>
      </c>
      <c r="AI28" s="6">
        <v>210417</v>
      </c>
      <c r="AJ28" s="15">
        <v>42846</v>
      </c>
      <c r="AK28" s="6" t="s">
        <v>24</v>
      </c>
    </row>
    <row r="29" spans="1:41" x14ac:dyDescent="0.25">
      <c r="A29" s="6">
        <v>28</v>
      </c>
      <c r="B29" s="7" t="s">
        <v>13</v>
      </c>
      <c r="C29" s="7" t="s">
        <v>297</v>
      </c>
      <c r="D29" s="7" t="s">
        <v>101</v>
      </c>
      <c r="E29" s="7" t="s">
        <v>268</v>
      </c>
      <c r="F29" s="7" t="s">
        <v>102</v>
      </c>
      <c r="G29" s="8">
        <v>31943</v>
      </c>
      <c r="H29" s="9">
        <f t="shared" ca="1" si="0"/>
        <v>31</v>
      </c>
      <c r="I29" s="7" t="s">
        <v>103</v>
      </c>
      <c r="J29" s="7" t="s">
        <v>29</v>
      </c>
      <c r="K29" s="7">
        <v>200000</v>
      </c>
      <c r="L29" s="7" t="s">
        <v>176</v>
      </c>
      <c r="M29" s="7" t="s">
        <v>315</v>
      </c>
      <c r="N29" s="7" t="s">
        <v>275</v>
      </c>
      <c r="O29" s="7" t="s">
        <v>282</v>
      </c>
      <c r="P29" s="7" t="s">
        <v>177</v>
      </c>
      <c r="Q29" s="7" t="s">
        <v>148</v>
      </c>
      <c r="R29" s="10">
        <v>42850</v>
      </c>
      <c r="S29" s="10">
        <v>42856</v>
      </c>
      <c r="T29" s="11">
        <f t="shared" si="1"/>
        <v>6</v>
      </c>
      <c r="U29" s="10">
        <v>42896</v>
      </c>
      <c r="V29" s="10" t="s">
        <v>283</v>
      </c>
      <c r="W29" s="10">
        <v>42902</v>
      </c>
      <c r="X29" s="12">
        <v>0</v>
      </c>
      <c r="Y29" s="7"/>
      <c r="Z29" s="7" t="s">
        <v>47</v>
      </c>
      <c r="AA29" s="7" t="s">
        <v>21</v>
      </c>
      <c r="AB29" s="7"/>
      <c r="AC29" s="7" t="s">
        <v>25</v>
      </c>
      <c r="AD29" s="13">
        <f t="shared" si="2"/>
        <v>40760</v>
      </c>
      <c r="AE29" s="12">
        <v>20274</v>
      </c>
      <c r="AF29" s="14">
        <v>0</v>
      </c>
      <c r="AG29" s="12">
        <v>20486</v>
      </c>
      <c r="AH29" s="14">
        <v>0</v>
      </c>
      <c r="AI29" s="6">
        <v>160617</v>
      </c>
      <c r="AJ29" s="15">
        <v>42902</v>
      </c>
      <c r="AK29" s="6" t="s">
        <v>24</v>
      </c>
    </row>
    <row r="30" spans="1:41" x14ac:dyDescent="0.25">
      <c r="A30" s="6">
        <v>29</v>
      </c>
      <c r="B30" s="7" t="s">
        <v>13</v>
      </c>
      <c r="C30" s="7" t="s">
        <v>316</v>
      </c>
      <c r="D30" s="7" t="s">
        <v>178</v>
      </c>
      <c r="E30" s="7" t="s">
        <v>268</v>
      </c>
      <c r="F30" s="7" t="s">
        <v>179</v>
      </c>
      <c r="G30" s="8">
        <v>34248</v>
      </c>
      <c r="H30" s="9">
        <f t="shared" ca="1" si="0"/>
        <v>24</v>
      </c>
      <c r="I30" s="7" t="s">
        <v>180</v>
      </c>
      <c r="J30" s="7" t="s">
        <v>29</v>
      </c>
      <c r="K30" s="7">
        <v>200000</v>
      </c>
      <c r="L30" s="7" t="s">
        <v>181</v>
      </c>
      <c r="M30" s="7" t="s">
        <v>317</v>
      </c>
      <c r="N30" s="7" t="s">
        <v>318</v>
      </c>
      <c r="O30" s="7" t="s">
        <v>282</v>
      </c>
      <c r="P30" s="7" t="s">
        <v>182</v>
      </c>
      <c r="Q30" s="7" t="s">
        <v>148</v>
      </c>
      <c r="R30" s="10">
        <v>42895</v>
      </c>
      <c r="S30" s="10">
        <v>42899</v>
      </c>
      <c r="T30" s="11">
        <f t="shared" si="1"/>
        <v>4</v>
      </c>
      <c r="U30" s="10">
        <v>42924</v>
      </c>
      <c r="V30" s="10" t="s">
        <v>283</v>
      </c>
      <c r="W30" s="10">
        <v>42958</v>
      </c>
      <c r="X30" s="12">
        <v>0</v>
      </c>
      <c r="Y30" s="7"/>
      <c r="Z30" s="7" t="s">
        <v>47</v>
      </c>
      <c r="AA30" s="7" t="s">
        <v>21</v>
      </c>
      <c r="AB30" s="7"/>
      <c r="AC30" s="7" t="s">
        <v>25</v>
      </c>
      <c r="AD30" s="13">
        <f t="shared" si="2"/>
        <v>21528</v>
      </c>
      <c r="AE30" s="12">
        <v>17985</v>
      </c>
      <c r="AF30" s="14">
        <v>0</v>
      </c>
      <c r="AG30" s="12">
        <v>3543</v>
      </c>
      <c r="AH30" s="14">
        <v>0</v>
      </c>
      <c r="AI30" s="6">
        <v>110817</v>
      </c>
      <c r="AJ30" s="15">
        <v>42958</v>
      </c>
      <c r="AK30" s="6" t="s">
        <v>24</v>
      </c>
    </row>
    <row r="31" spans="1:41" x14ac:dyDescent="0.25">
      <c r="A31" s="6">
        <v>30</v>
      </c>
      <c r="B31" s="7" t="s">
        <v>13</v>
      </c>
      <c r="C31" s="7" t="s">
        <v>319</v>
      </c>
      <c r="D31" s="7" t="s">
        <v>183</v>
      </c>
      <c r="E31" s="7" t="s">
        <v>320</v>
      </c>
      <c r="F31" s="7" t="s">
        <v>184</v>
      </c>
      <c r="G31" s="8">
        <v>41804</v>
      </c>
      <c r="H31" s="9">
        <f t="shared" ca="1" si="0"/>
        <v>4</v>
      </c>
      <c r="I31" s="7" t="s">
        <v>185</v>
      </c>
      <c r="J31" s="7" t="s">
        <v>29</v>
      </c>
      <c r="K31" s="7">
        <v>200000</v>
      </c>
      <c r="L31" s="7" t="s">
        <v>186</v>
      </c>
      <c r="M31" s="7" t="s">
        <v>307</v>
      </c>
      <c r="N31" s="7" t="s">
        <v>302</v>
      </c>
      <c r="O31" s="7" t="s">
        <v>282</v>
      </c>
      <c r="P31" s="7" t="s">
        <v>187</v>
      </c>
      <c r="Q31" s="7" t="s">
        <v>72</v>
      </c>
      <c r="R31" s="10">
        <v>42754</v>
      </c>
      <c r="S31" s="10">
        <v>42756</v>
      </c>
      <c r="T31" s="11">
        <f t="shared" si="1"/>
        <v>2</v>
      </c>
      <c r="U31" s="10">
        <v>42805</v>
      </c>
      <c r="V31" s="10" t="s">
        <v>283</v>
      </c>
      <c r="W31" s="10">
        <v>42965</v>
      </c>
      <c r="X31" s="12">
        <v>0</v>
      </c>
      <c r="Y31" s="7"/>
      <c r="Z31" s="7" t="s">
        <v>47</v>
      </c>
      <c r="AA31" s="7" t="s">
        <v>21</v>
      </c>
      <c r="AB31" s="7"/>
      <c r="AC31" s="7" t="s">
        <v>25</v>
      </c>
      <c r="AD31" s="13">
        <f t="shared" si="2"/>
        <v>7397</v>
      </c>
      <c r="AE31" s="12">
        <v>6197</v>
      </c>
      <c r="AF31" s="14">
        <v>0</v>
      </c>
      <c r="AG31" s="12">
        <v>1200</v>
      </c>
      <c r="AH31" s="14">
        <v>0</v>
      </c>
      <c r="AI31" s="6">
        <v>180317</v>
      </c>
      <c r="AJ31" s="15">
        <v>42965</v>
      </c>
      <c r="AK31" s="6" t="s">
        <v>24</v>
      </c>
    </row>
    <row r="32" spans="1:41" x14ac:dyDescent="0.25">
      <c r="A32" s="6">
        <v>31</v>
      </c>
      <c r="B32" s="7" t="s">
        <v>13</v>
      </c>
      <c r="C32" s="7" t="s">
        <v>321</v>
      </c>
      <c r="D32" s="7" t="s">
        <v>193</v>
      </c>
      <c r="E32" s="7" t="s">
        <v>287</v>
      </c>
      <c r="F32" s="7" t="s">
        <v>194</v>
      </c>
      <c r="G32" s="8">
        <v>37677</v>
      </c>
      <c r="H32" s="9">
        <f t="shared" ca="1" si="0"/>
        <v>15</v>
      </c>
      <c r="I32" s="7" t="s">
        <v>195</v>
      </c>
      <c r="J32" s="7" t="s">
        <v>29</v>
      </c>
      <c r="K32" s="7">
        <v>200000</v>
      </c>
      <c r="L32" s="7" t="s">
        <v>196</v>
      </c>
      <c r="M32" s="7" t="s">
        <v>274</v>
      </c>
      <c r="N32" s="7" t="s">
        <v>275</v>
      </c>
      <c r="O32" s="7" t="s">
        <v>271</v>
      </c>
      <c r="P32" s="7" t="s">
        <v>197</v>
      </c>
      <c r="Q32" s="7" t="s">
        <v>198</v>
      </c>
      <c r="R32" s="10"/>
      <c r="S32" s="10"/>
      <c r="T32" s="11">
        <f t="shared" si="1"/>
        <v>0</v>
      </c>
      <c r="U32" s="10">
        <v>42977</v>
      </c>
      <c r="V32" s="10">
        <v>42968</v>
      </c>
      <c r="W32" s="28"/>
      <c r="X32" s="12">
        <v>15000</v>
      </c>
      <c r="Y32" s="7" t="s">
        <v>22</v>
      </c>
      <c r="Z32" s="7"/>
      <c r="AA32" s="7" t="s">
        <v>21</v>
      </c>
      <c r="AB32" s="7"/>
      <c r="AC32" s="7"/>
      <c r="AD32" s="13">
        <f t="shared" si="2"/>
        <v>43836</v>
      </c>
      <c r="AE32" s="12">
        <v>43783</v>
      </c>
      <c r="AF32" s="14">
        <v>0</v>
      </c>
      <c r="AG32" s="12">
        <v>53</v>
      </c>
      <c r="AH32" s="14">
        <v>0</v>
      </c>
      <c r="AI32" s="6">
        <v>0</v>
      </c>
      <c r="AJ32" s="27"/>
      <c r="AK32" s="6"/>
      <c r="AO32" s="29"/>
    </row>
    <row r="33" spans="1:37" x14ac:dyDescent="0.25">
      <c r="A33" s="6">
        <v>32</v>
      </c>
      <c r="B33" s="7" t="s">
        <v>13</v>
      </c>
      <c r="C33" s="7" t="s">
        <v>322</v>
      </c>
      <c r="D33" s="7" t="s">
        <v>202</v>
      </c>
      <c r="E33" s="7" t="s">
        <v>287</v>
      </c>
      <c r="F33" s="7" t="s">
        <v>203</v>
      </c>
      <c r="G33" s="8">
        <v>42642</v>
      </c>
      <c r="H33" s="9">
        <f t="shared" ca="1" si="0"/>
        <v>1</v>
      </c>
      <c r="I33" s="7" t="s">
        <v>204</v>
      </c>
      <c r="J33" s="7" t="s">
        <v>17</v>
      </c>
      <c r="K33" s="7">
        <v>200000</v>
      </c>
      <c r="L33" s="7" t="s">
        <v>205</v>
      </c>
      <c r="M33" s="7" t="s">
        <v>274</v>
      </c>
      <c r="N33" s="7" t="s">
        <v>275</v>
      </c>
      <c r="O33" s="7" t="s">
        <v>271</v>
      </c>
      <c r="P33" s="7" t="s">
        <v>206</v>
      </c>
      <c r="Q33" s="7" t="s">
        <v>207</v>
      </c>
      <c r="R33" s="10">
        <v>42931</v>
      </c>
      <c r="S33" s="10">
        <v>42935</v>
      </c>
      <c r="T33" s="11">
        <f t="shared" si="1"/>
        <v>4</v>
      </c>
      <c r="U33" s="10">
        <v>42971</v>
      </c>
      <c r="V33" s="10">
        <v>42932</v>
      </c>
      <c r="W33" s="10">
        <v>42940</v>
      </c>
      <c r="X33" s="12">
        <v>15000</v>
      </c>
      <c r="Y33" s="7" t="s">
        <v>22</v>
      </c>
      <c r="Z33" s="7"/>
      <c r="AA33" s="7" t="s">
        <v>21</v>
      </c>
      <c r="AB33" s="7"/>
      <c r="AC33" s="7" t="s">
        <v>170</v>
      </c>
      <c r="AD33" s="13">
        <f t="shared" si="2"/>
        <v>40517</v>
      </c>
      <c r="AE33" s="12">
        <v>32979</v>
      </c>
      <c r="AF33" s="14">
        <v>0</v>
      </c>
      <c r="AG33" s="12">
        <v>7538</v>
      </c>
      <c r="AH33" s="14">
        <v>0</v>
      </c>
      <c r="AI33" s="6">
        <v>240717</v>
      </c>
      <c r="AJ33" s="15">
        <v>42940</v>
      </c>
      <c r="AK33" s="6" t="s">
        <v>24</v>
      </c>
    </row>
    <row r="34" spans="1:37" x14ac:dyDescent="0.25">
      <c r="A34" s="6">
        <v>33</v>
      </c>
      <c r="B34" s="7" t="s">
        <v>13</v>
      </c>
      <c r="C34" s="7" t="s">
        <v>208</v>
      </c>
      <c r="D34" s="7" t="s">
        <v>208</v>
      </c>
      <c r="E34" s="7" t="s">
        <v>287</v>
      </c>
      <c r="F34" s="7" t="s">
        <v>209</v>
      </c>
      <c r="G34" s="8">
        <v>30630</v>
      </c>
      <c r="H34" s="9">
        <f t="shared" ca="1" si="0"/>
        <v>34</v>
      </c>
      <c r="I34" s="7" t="s">
        <v>210</v>
      </c>
      <c r="J34" s="7" t="s">
        <v>29</v>
      </c>
      <c r="K34" s="7">
        <v>200000</v>
      </c>
      <c r="L34" s="7" t="s">
        <v>211</v>
      </c>
      <c r="M34" s="7" t="s">
        <v>323</v>
      </c>
      <c r="N34" s="7" t="s">
        <v>302</v>
      </c>
      <c r="O34" s="7" t="s">
        <v>271</v>
      </c>
      <c r="P34" s="7" t="s">
        <v>212</v>
      </c>
      <c r="Q34" s="7" t="s">
        <v>213</v>
      </c>
      <c r="R34" s="10"/>
      <c r="S34" s="10"/>
      <c r="T34" s="11">
        <f t="shared" si="1"/>
        <v>0</v>
      </c>
      <c r="U34" s="10">
        <v>42975</v>
      </c>
      <c r="V34" s="10">
        <v>42958</v>
      </c>
      <c r="W34" s="28"/>
      <c r="X34" s="12">
        <v>40000</v>
      </c>
      <c r="Y34" s="7" t="s">
        <v>22</v>
      </c>
      <c r="Z34" s="7"/>
      <c r="AA34" s="7" t="s">
        <v>21</v>
      </c>
      <c r="AB34" s="7"/>
      <c r="AC34" s="7"/>
      <c r="AD34" s="13">
        <f t="shared" si="2"/>
        <v>61308</v>
      </c>
      <c r="AE34" s="12">
        <v>40000</v>
      </c>
      <c r="AF34" s="14">
        <v>0</v>
      </c>
      <c r="AG34" s="12">
        <v>21308</v>
      </c>
      <c r="AH34" s="14">
        <v>0</v>
      </c>
      <c r="AI34" s="6">
        <v>0</v>
      </c>
      <c r="AJ34" s="27"/>
      <c r="AK34" s="6"/>
    </row>
    <row r="35" spans="1:37" x14ac:dyDescent="0.25">
      <c r="A35" s="6">
        <v>34</v>
      </c>
      <c r="B35" s="7" t="s">
        <v>13</v>
      </c>
      <c r="C35" s="7" t="s">
        <v>324</v>
      </c>
      <c r="D35" s="7" t="s">
        <v>214</v>
      </c>
      <c r="E35" s="7" t="s">
        <v>268</v>
      </c>
      <c r="F35" s="7" t="s">
        <v>215</v>
      </c>
      <c r="G35" s="8">
        <v>32510</v>
      </c>
      <c r="H35" s="9">
        <f t="shared" ca="1" si="0"/>
        <v>29</v>
      </c>
      <c r="I35" s="7" t="s">
        <v>216</v>
      </c>
      <c r="J35" s="7" t="s">
        <v>29</v>
      </c>
      <c r="K35" s="7">
        <v>200000</v>
      </c>
      <c r="L35" s="7" t="s">
        <v>217</v>
      </c>
      <c r="M35" s="7" t="s">
        <v>325</v>
      </c>
      <c r="N35" s="7" t="s">
        <v>326</v>
      </c>
      <c r="O35" s="7" t="s">
        <v>282</v>
      </c>
      <c r="P35" s="7" t="s">
        <v>218</v>
      </c>
      <c r="Q35" s="7" t="s">
        <v>148</v>
      </c>
      <c r="R35" s="10">
        <v>42950</v>
      </c>
      <c r="S35" s="10">
        <v>42954</v>
      </c>
      <c r="T35" s="11">
        <f t="shared" si="1"/>
        <v>4</v>
      </c>
      <c r="U35" s="10">
        <v>42975</v>
      </c>
      <c r="V35" s="10" t="s">
        <v>283</v>
      </c>
      <c r="W35" s="28"/>
      <c r="X35" s="12">
        <v>0</v>
      </c>
      <c r="Y35" s="7"/>
      <c r="Z35" s="7" t="s">
        <v>47</v>
      </c>
      <c r="AA35" s="7" t="s">
        <v>327</v>
      </c>
      <c r="AB35" s="7"/>
      <c r="AC35" s="7" t="s">
        <v>25</v>
      </c>
      <c r="AD35" s="13">
        <f t="shared" si="2"/>
        <v>65949</v>
      </c>
      <c r="AE35" s="12">
        <v>40000</v>
      </c>
      <c r="AF35" s="14">
        <v>0</v>
      </c>
      <c r="AG35" s="12">
        <v>25949</v>
      </c>
      <c r="AH35" s="14">
        <v>0</v>
      </c>
      <c r="AI35" s="6">
        <v>0</v>
      </c>
      <c r="AJ35" s="27"/>
      <c r="AK35" s="6"/>
    </row>
    <row r="36" spans="1:37" x14ac:dyDescent="0.25">
      <c r="A36" s="6">
        <v>35</v>
      </c>
      <c r="B36" s="7" t="s">
        <v>13</v>
      </c>
      <c r="C36" s="7" t="s">
        <v>219</v>
      </c>
      <c r="D36" s="7" t="s">
        <v>219</v>
      </c>
      <c r="E36" s="7" t="s">
        <v>268</v>
      </c>
      <c r="F36" s="7" t="s">
        <v>220</v>
      </c>
      <c r="G36" s="8">
        <v>29567</v>
      </c>
      <c r="H36" s="9">
        <v>35</v>
      </c>
      <c r="I36" s="7" t="s">
        <v>221</v>
      </c>
      <c r="J36" s="7" t="s">
        <v>17</v>
      </c>
      <c r="K36" s="7">
        <v>200000</v>
      </c>
      <c r="L36" s="7" t="s">
        <v>222</v>
      </c>
      <c r="M36" s="7"/>
      <c r="N36" s="7"/>
      <c r="O36" s="7" t="s">
        <v>282</v>
      </c>
      <c r="P36" s="7"/>
      <c r="Q36" s="7" t="s">
        <v>111</v>
      </c>
      <c r="R36" s="10">
        <v>42968</v>
      </c>
      <c r="S36" s="10">
        <v>42969</v>
      </c>
      <c r="T36" s="11">
        <f t="shared" si="1"/>
        <v>1</v>
      </c>
      <c r="U36" s="10">
        <v>43019</v>
      </c>
      <c r="V36" s="10"/>
      <c r="W36" s="28"/>
      <c r="X36" s="12"/>
      <c r="Y36" s="7"/>
      <c r="Z36" s="7" t="s">
        <v>47</v>
      </c>
      <c r="AA36" s="7" t="s">
        <v>327</v>
      </c>
      <c r="AB36" s="7"/>
      <c r="AC36" s="7" t="s">
        <v>25</v>
      </c>
      <c r="AD36" s="13"/>
      <c r="AE36" s="12">
        <v>7402</v>
      </c>
      <c r="AF36" s="14">
        <v>0</v>
      </c>
      <c r="AG36" s="12">
        <v>0</v>
      </c>
      <c r="AH36" s="14">
        <v>0</v>
      </c>
      <c r="AI36" s="6"/>
      <c r="AJ36" s="27"/>
      <c r="AK36" s="6"/>
    </row>
    <row r="37" spans="1:37" x14ac:dyDescent="0.25">
      <c r="A37" s="6">
        <v>36</v>
      </c>
      <c r="B37" s="7" t="s">
        <v>13</v>
      </c>
      <c r="C37" s="7" t="s">
        <v>223</v>
      </c>
      <c r="D37" s="7" t="s">
        <v>223</v>
      </c>
      <c r="E37" s="7" t="s">
        <v>268</v>
      </c>
      <c r="F37" s="7" t="s">
        <v>224</v>
      </c>
      <c r="G37" s="8">
        <v>28436</v>
      </c>
      <c r="H37" s="9">
        <v>39</v>
      </c>
      <c r="I37" s="7" t="s">
        <v>225</v>
      </c>
      <c r="J37" s="7" t="s">
        <v>17</v>
      </c>
      <c r="K37" s="7">
        <v>200000</v>
      </c>
      <c r="L37" s="7" t="s">
        <v>226</v>
      </c>
      <c r="M37" s="7"/>
      <c r="N37" s="7"/>
      <c r="O37" s="7"/>
      <c r="P37" s="7"/>
      <c r="Q37" s="7" t="s">
        <v>227</v>
      </c>
      <c r="R37" s="10">
        <v>42978</v>
      </c>
      <c r="S37" s="10">
        <v>42978</v>
      </c>
      <c r="T37" s="11">
        <f t="shared" si="1"/>
        <v>0</v>
      </c>
      <c r="U37" s="1">
        <v>43047</v>
      </c>
      <c r="V37" s="10" t="s">
        <v>283</v>
      </c>
      <c r="W37" s="28"/>
      <c r="X37" s="12">
        <v>17173</v>
      </c>
      <c r="Y37" s="7"/>
      <c r="Z37" s="7" t="s">
        <v>47</v>
      </c>
      <c r="AA37" s="7" t="s">
        <v>327</v>
      </c>
      <c r="AB37" s="7"/>
      <c r="AC37" s="7"/>
      <c r="AD37" s="13"/>
      <c r="AE37" s="12">
        <v>17173</v>
      </c>
      <c r="AF37" s="14"/>
      <c r="AG37" s="12"/>
      <c r="AH37" s="14">
        <v>0</v>
      </c>
      <c r="AI37" s="6"/>
      <c r="AJ37" s="27"/>
      <c r="AK37" s="6"/>
    </row>
    <row r="38" spans="1:37" x14ac:dyDescent="0.25">
      <c r="A38" s="6">
        <v>37</v>
      </c>
      <c r="B38" s="7" t="s">
        <v>13</v>
      </c>
      <c r="C38" s="7" t="s">
        <v>292</v>
      </c>
      <c r="D38" s="7" t="s">
        <v>80</v>
      </c>
      <c r="E38" s="7" t="s">
        <v>268</v>
      </c>
      <c r="F38" s="7" t="s">
        <v>81</v>
      </c>
      <c r="G38" s="8">
        <v>32725</v>
      </c>
      <c r="H38" s="9">
        <f t="shared" ca="1" si="0"/>
        <v>28</v>
      </c>
      <c r="I38" s="7" t="s">
        <v>82</v>
      </c>
      <c r="J38" s="7" t="s">
        <v>29</v>
      </c>
      <c r="K38" s="7">
        <v>200000</v>
      </c>
      <c r="L38" s="7" t="s">
        <v>83</v>
      </c>
      <c r="M38" s="7" t="s">
        <v>293</v>
      </c>
      <c r="N38" s="7" t="s">
        <v>270</v>
      </c>
      <c r="O38" s="7" t="s">
        <v>271</v>
      </c>
      <c r="P38" s="7" t="s">
        <v>228</v>
      </c>
      <c r="Q38" s="7" t="s">
        <v>229</v>
      </c>
      <c r="R38" s="10">
        <v>42938</v>
      </c>
      <c r="S38" s="10">
        <v>42943</v>
      </c>
      <c r="T38" s="11">
        <f t="shared" si="1"/>
        <v>5</v>
      </c>
      <c r="U38" s="10">
        <v>42973</v>
      </c>
      <c r="V38" s="10" t="s">
        <v>283</v>
      </c>
      <c r="W38" s="10">
        <v>42979</v>
      </c>
      <c r="X38" s="12">
        <v>0</v>
      </c>
      <c r="Y38" s="7"/>
      <c r="Z38" s="7" t="s">
        <v>47</v>
      </c>
      <c r="AA38" s="7" t="s">
        <v>21</v>
      </c>
      <c r="AB38" s="7"/>
      <c r="AC38" s="7" t="s">
        <v>25</v>
      </c>
      <c r="AD38" s="13">
        <f t="shared" si="2"/>
        <v>13426</v>
      </c>
      <c r="AE38" s="12">
        <v>12276</v>
      </c>
      <c r="AF38" s="14">
        <v>0</v>
      </c>
      <c r="AG38" s="12">
        <v>1150</v>
      </c>
      <c r="AH38" s="14">
        <v>0</v>
      </c>
      <c r="AI38" s="6">
        <v>10917</v>
      </c>
      <c r="AJ38" s="15">
        <v>42979</v>
      </c>
      <c r="AK38" s="6" t="s">
        <v>24</v>
      </c>
    </row>
    <row r="39" spans="1:37" x14ac:dyDescent="0.25">
      <c r="A39" s="6">
        <v>38</v>
      </c>
      <c r="B39" s="18" t="s">
        <v>13</v>
      </c>
      <c r="C39" s="18" t="s">
        <v>308</v>
      </c>
      <c r="D39" s="18" t="s">
        <v>154</v>
      </c>
      <c r="E39" s="18" t="s">
        <v>309</v>
      </c>
      <c r="F39" s="18" t="s">
        <v>155</v>
      </c>
      <c r="G39" s="19">
        <v>35169</v>
      </c>
      <c r="H39" s="20">
        <f t="shared" ca="1" si="0"/>
        <v>22</v>
      </c>
      <c r="I39" s="18" t="s">
        <v>156</v>
      </c>
      <c r="J39" s="18" t="s">
        <v>29</v>
      </c>
      <c r="K39" s="23">
        <v>200000</v>
      </c>
      <c r="L39" s="18" t="s">
        <v>235</v>
      </c>
      <c r="M39" s="18" t="s">
        <v>289</v>
      </c>
      <c r="N39" s="18" t="s">
        <v>279</v>
      </c>
      <c r="O39" s="18" t="s">
        <v>282</v>
      </c>
      <c r="P39" s="18" t="s">
        <v>236</v>
      </c>
      <c r="Q39" s="18" t="s">
        <v>237</v>
      </c>
      <c r="R39" s="21">
        <v>42911</v>
      </c>
      <c r="S39" s="21">
        <v>42911</v>
      </c>
      <c r="T39" s="22">
        <f t="shared" si="1"/>
        <v>0</v>
      </c>
      <c r="U39" s="21">
        <v>42927</v>
      </c>
      <c r="V39" s="21" t="s">
        <v>283</v>
      </c>
      <c r="W39" s="23"/>
      <c r="X39" s="24">
        <v>0</v>
      </c>
      <c r="Y39" s="18"/>
      <c r="Z39" s="18" t="s">
        <v>47</v>
      </c>
      <c r="AA39" s="18" t="s">
        <v>73</v>
      </c>
      <c r="AB39" s="18" t="s">
        <v>73</v>
      </c>
      <c r="AC39" s="18" t="s">
        <v>25</v>
      </c>
      <c r="AD39" s="25">
        <f t="shared" si="2"/>
        <v>5320</v>
      </c>
      <c r="AE39" s="25">
        <v>0</v>
      </c>
      <c r="AF39" s="26">
        <v>0</v>
      </c>
      <c r="AG39" s="24">
        <v>5320</v>
      </c>
      <c r="AH39" s="30">
        <v>0</v>
      </c>
      <c r="AI39" s="6">
        <v>0</v>
      </c>
      <c r="AJ39" s="27"/>
      <c r="AK39" s="6"/>
    </row>
    <row r="40" spans="1:37" x14ac:dyDescent="0.25">
      <c r="A40" s="6">
        <v>39</v>
      </c>
      <c r="B40" s="7" t="s">
        <v>13</v>
      </c>
      <c r="C40" s="7" t="s">
        <v>328</v>
      </c>
      <c r="D40" s="7" t="s">
        <v>243</v>
      </c>
      <c r="E40" s="7" t="s">
        <v>268</v>
      </c>
      <c r="F40" s="7" t="s">
        <v>244</v>
      </c>
      <c r="G40" s="8">
        <v>33043</v>
      </c>
      <c r="H40" s="9">
        <v>26</v>
      </c>
      <c r="I40" s="7" t="s">
        <v>245</v>
      </c>
      <c r="J40" s="7" t="s">
        <v>29</v>
      </c>
      <c r="K40" s="7">
        <v>200000</v>
      </c>
      <c r="L40" s="7" t="s">
        <v>246</v>
      </c>
      <c r="M40" s="7"/>
      <c r="N40" s="7"/>
      <c r="O40" s="7" t="s">
        <v>271</v>
      </c>
      <c r="P40" s="7" t="s">
        <v>247</v>
      </c>
      <c r="Q40" s="7" t="s">
        <v>148</v>
      </c>
      <c r="R40" s="10">
        <v>43023</v>
      </c>
      <c r="S40" s="10">
        <v>43028</v>
      </c>
      <c r="T40" s="11">
        <f t="shared" si="1"/>
        <v>5</v>
      </c>
      <c r="U40" s="1">
        <v>43019</v>
      </c>
      <c r="V40" s="28" t="s">
        <v>283</v>
      </c>
      <c r="W40" s="28"/>
      <c r="X40" s="12">
        <v>40000</v>
      </c>
      <c r="Y40" s="7"/>
      <c r="Z40" s="7" t="s">
        <v>47</v>
      </c>
      <c r="AA40" s="7" t="s">
        <v>21</v>
      </c>
      <c r="AB40" s="10"/>
      <c r="AC40" s="7" t="s">
        <v>25</v>
      </c>
      <c r="AD40" s="13">
        <v>46750</v>
      </c>
      <c r="AE40" s="12">
        <v>40000</v>
      </c>
      <c r="AF40" s="14">
        <v>0</v>
      </c>
      <c r="AG40" s="12">
        <v>750</v>
      </c>
      <c r="AH40" s="31" t="s">
        <v>283</v>
      </c>
      <c r="AI40" s="6"/>
      <c r="AJ40" s="27"/>
      <c r="AK40" s="6"/>
    </row>
    <row r="41" spans="1:37" x14ac:dyDescent="0.25">
      <c r="A41" s="6">
        <v>40</v>
      </c>
      <c r="B41" s="7" t="s">
        <v>13</v>
      </c>
      <c r="C41" s="7" t="s">
        <v>14</v>
      </c>
      <c r="D41" s="7" t="s">
        <v>199</v>
      </c>
      <c r="E41" s="7" t="s">
        <v>268</v>
      </c>
      <c r="F41" s="7" t="s">
        <v>200</v>
      </c>
      <c r="G41" s="8">
        <v>32087</v>
      </c>
      <c r="H41" s="9">
        <v>29</v>
      </c>
      <c r="I41" s="7" t="s">
        <v>16</v>
      </c>
      <c r="J41" s="7" t="s">
        <v>29</v>
      </c>
      <c r="K41" s="7">
        <v>200000</v>
      </c>
      <c r="L41" s="7" t="s">
        <v>190</v>
      </c>
      <c r="M41" s="7"/>
      <c r="N41" s="7"/>
      <c r="O41" s="7" t="s">
        <v>271</v>
      </c>
      <c r="P41" s="7" t="s">
        <v>201</v>
      </c>
      <c r="Q41" s="7" t="s">
        <v>148</v>
      </c>
      <c r="R41" s="10">
        <v>43038</v>
      </c>
      <c r="S41" s="10">
        <v>43041</v>
      </c>
      <c r="T41" s="11">
        <f t="shared" si="1"/>
        <v>3</v>
      </c>
      <c r="U41" s="1">
        <v>43083</v>
      </c>
      <c r="V41" s="28" t="s">
        <v>283</v>
      </c>
      <c r="W41" s="28"/>
      <c r="X41" s="12">
        <v>40000</v>
      </c>
      <c r="Y41" s="7" t="s">
        <v>22</v>
      </c>
      <c r="Z41" s="7"/>
      <c r="AA41" s="7" t="s">
        <v>21</v>
      </c>
      <c r="AB41" s="10"/>
      <c r="AC41" s="7" t="s">
        <v>25</v>
      </c>
      <c r="AD41" s="13">
        <v>120587</v>
      </c>
      <c r="AE41" s="12">
        <v>40000</v>
      </c>
      <c r="AF41" s="14">
        <v>0</v>
      </c>
      <c r="AG41" s="12">
        <f>AD41-AE41</f>
        <v>80587</v>
      </c>
      <c r="AH41" s="31" t="s">
        <v>283</v>
      </c>
      <c r="AI41" s="6"/>
      <c r="AJ41" s="27"/>
      <c r="AK41" s="6"/>
    </row>
    <row r="42" spans="1:37" x14ac:dyDescent="0.25">
      <c r="A42" s="6">
        <v>41</v>
      </c>
      <c r="B42" s="7" t="s">
        <v>13</v>
      </c>
      <c r="C42" s="7" t="s">
        <v>14</v>
      </c>
      <c r="D42" s="7" t="s">
        <v>188</v>
      </c>
      <c r="E42" s="7" t="s">
        <v>268</v>
      </c>
      <c r="F42" s="7" t="s">
        <v>189</v>
      </c>
      <c r="G42" s="8">
        <v>43038</v>
      </c>
      <c r="H42" s="9">
        <v>1</v>
      </c>
      <c r="I42" s="7" t="s">
        <v>16</v>
      </c>
      <c r="J42" s="7" t="s">
        <v>17</v>
      </c>
      <c r="K42" s="7">
        <v>200000</v>
      </c>
      <c r="L42" s="7" t="s">
        <v>190</v>
      </c>
      <c r="M42" s="7"/>
      <c r="N42" s="7"/>
      <c r="O42" s="7" t="s">
        <v>271</v>
      </c>
      <c r="P42" s="7" t="s">
        <v>191</v>
      </c>
      <c r="Q42" s="7" t="s">
        <v>192</v>
      </c>
      <c r="R42" s="10">
        <v>43038</v>
      </c>
      <c r="S42" s="10">
        <v>43050</v>
      </c>
      <c r="T42" s="11">
        <f t="shared" si="1"/>
        <v>12</v>
      </c>
      <c r="U42" s="1">
        <v>43083</v>
      </c>
      <c r="V42" s="28" t="s">
        <v>283</v>
      </c>
      <c r="W42" s="28"/>
      <c r="X42" s="12">
        <v>40000</v>
      </c>
      <c r="Y42" s="7"/>
      <c r="Z42" s="7" t="s">
        <v>47</v>
      </c>
      <c r="AA42" s="7" t="s">
        <v>21</v>
      </c>
      <c r="AB42" s="10"/>
      <c r="AC42" s="7" t="s">
        <v>25</v>
      </c>
      <c r="AD42" s="13">
        <v>113009</v>
      </c>
      <c r="AE42" s="12">
        <v>40000</v>
      </c>
      <c r="AF42" s="14"/>
      <c r="AG42" s="12">
        <f>AD42-AE42</f>
        <v>73009</v>
      </c>
      <c r="AH42" s="31" t="s">
        <v>283</v>
      </c>
      <c r="AI42" s="6"/>
      <c r="AJ42" s="27"/>
      <c r="AK42" s="6"/>
    </row>
    <row r="43" spans="1:37" x14ac:dyDescent="0.25">
      <c r="A43" s="6">
        <v>42</v>
      </c>
      <c r="B43" s="7" t="s">
        <v>13</v>
      </c>
      <c r="C43" s="7" t="s">
        <v>329</v>
      </c>
      <c r="D43" s="7" t="s">
        <v>230</v>
      </c>
      <c r="E43" s="7" t="s">
        <v>268</v>
      </c>
      <c r="F43" s="7" t="s">
        <v>231</v>
      </c>
      <c r="G43" s="8">
        <v>33847</v>
      </c>
      <c r="H43" s="9">
        <v>24</v>
      </c>
      <c r="I43" s="7" t="s">
        <v>232</v>
      </c>
      <c r="J43" s="7" t="s">
        <v>29</v>
      </c>
      <c r="K43" s="7">
        <v>200000</v>
      </c>
      <c r="L43" s="7" t="s">
        <v>233</v>
      </c>
      <c r="M43" s="7"/>
      <c r="N43" s="7"/>
      <c r="O43" s="7"/>
      <c r="P43" s="7" t="s">
        <v>234</v>
      </c>
      <c r="Q43" s="7" t="s">
        <v>148</v>
      </c>
      <c r="R43" s="10">
        <v>43003</v>
      </c>
      <c r="S43" s="10">
        <v>43007</v>
      </c>
      <c r="T43" s="11">
        <f t="shared" si="1"/>
        <v>4</v>
      </c>
      <c r="U43" s="1">
        <v>43036</v>
      </c>
      <c r="V43" s="28" t="s">
        <v>283</v>
      </c>
      <c r="W43" s="28"/>
      <c r="X43" s="12">
        <v>30992</v>
      </c>
      <c r="Y43" s="7"/>
      <c r="Z43" s="7" t="s">
        <v>47</v>
      </c>
      <c r="AA43" s="7" t="s">
        <v>21</v>
      </c>
      <c r="AB43" s="10"/>
      <c r="AC43" s="7" t="s">
        <v>25</v>
      </c>
      <c r="AD43" s="13">
        <v>32626</v>
      </c>
      <c r="AE43" s="12">
        <v>30992</v>
      </c>
      <c r="AF43" s="14"/>
      <c r="AG43" s="12">
        <v>1634</v>
      </c>
      <c r="AH43" s="31" t="s">
        <v>283</v>
      </c>
      <c r="AI43" s="6"/>
      <c r="AJ43" s="27"/>
      <c r="AK43" s="6"/>
    </row>
    <row r="44" spans="1:37" x14ac:dyDescent="0.25">
      <c r="A44" s="6">
        <v>43</v>
      </c>
      <c r="B44" s="18" t="s">
        <v>13</v>
      </c>
      <c r="C44" s="18" t="s">
        <v>238</v>
      </c>
      <c r="D44" s="18" t="s">
        <v>238</v>
      </c>
      <c r="E44" s="18" t="s">
        <v>330</v>
      </c>
      <c r="F44" s="18" t="s">
        <v>239</v>
      </c>
      <c r="G44" s="19">
        <v>32427</v>
      </c>
      <c r="H44" s="20">
        <f t="shared" ca="1" si="0"/>
        <v>29</v>
      </c>
      <c r="I44" s="18" t="s">
        <v>240</v>
      </c>
      <c r="J44" s="18" t="s">
        <v>17</v>
      </c>
      <c r="K44" s="23">
        <v>200000</v>
      </c>
      <c r="L44" s="18" t="s">
        <v>77</v>
      </c>
      <c r="M44" s="18" t="s">
        <v>278</v>
      </c>
      <c r="N44" s="18" t="s">
        <v>279</v>
      </c>
      <c r="O44" s="18" t="s">
        <v>271</v>
      </c>
      <c r="P44" s="18" t="s">
        <v>241</v>
      </c>
      <c r="Q44" s="18" t="s">
        <v>242</v>
      </c>
      <c r="R44" s="21"/>
      <c r="S44" s="21"/>
      <c r="T44" s="22">
        <f t="shared" si="1"/>
        <v>0</v>
      </c>
      <c r="U44" s="21"/>
      <c r="V44" s="21">
        <v>42959</v>
      </c>
      <c r="W44" s="23"/>
      <c r="X44" s="24">
        <v>8000</v>
      </c>
      <c r="Y44" s="18" t="s">
        <v>22</v>
      </c>
      <c r="Z44" s="18"/>
      <c r="AA44" s="18" t="s">
        <v>331</v>
      </c>
      <c r="AB44" s="18"/>
      <c r="AC44" s="18"/>
      <c r="AD44" s="24">
        <v>12000</v>
      </c>
      <c r="AE44" s="24">
        <v>12000</v>
      </c>
      <c r="AF44" s="26">
        <v>0</v>
      </c>
      <c r="AG44" s="24"/>
      <c r="AH44" s="24">
        <v>0</v>
      </c>
      <c r="AI44" s="6">
        <v>0</v>
      </c>
      <c r="AJ44" s="27"/>
      <c r="AK44" s="6"/>
    </row>
    <row r="45" spans="1:37" x14ac:dyDescent="0.25">
      <c r="G45" s="32"/>
      <c r="H45" s="32"/>
      <c r="S45" s="34"/>
      <c r="U45" s="34"/>
      <c r="V45" s="34"/>
    </row>
    <row r="46" spans="1:37" x14ac:dyDescent="0.25">
      <c r="U46" s="34"/>
      <c r="V46" s="34"/>
      <c r="X46" s="36">
        <f>SUM(X9:X44)</f>
        <v>564165</v>
      </c>
      <c r="AD46" s="38">
        <f>SUM(AD2:AD44)</f>
        <v>1789852</v>
      </c>
      <c r="AE46" s="38">
        <f>SUM(AE2:AE44)</f>
        <v>1266952</v>
      </c>
      <c r="AF46" s="38">
        <f>SUM(AF2:AF44)</f>
        <v>104106</v>
      </c>
      <c r="AG46" s="38">
        <f>SUM(AG2:AG44)</f>
        <v>367103</v>
      </c>
      <c r="AH46" s="38">
        <f>SUM(AH2:AH44)</f>
        <v>70266</v>
      </c>
    </row>
    <row r="48" spans="1:37" x14ac:dyDescent="0.25">
      <c r="AD48" s="39" t="s">
        <v>332</v>
      </c>
      <c r="AE48" s="38">
        <f>AD46</f>
        <v>1789852</v>
      </c>
    </row>
    <row r="49" spans="3:31" x14ac:dyDescent="0.25">
      <c r="AD49" s="39" t="s">
        <v>333</v>
      </c>
      <c r="AE49" s="38">
        <f>AE46+AF46</f>
        <v>1371058</v>
      </c>
    </row>
    <row r="50" spans="3:31" x14ac:dyDescent="0.25">
      <c r="AD50" s="39" t="s">
        <v>334</v>
      </c>
      <c r="AE50" s="38">
        <f>AE48-AE49</f>
        <v>418794</v>
      </c>
    </row>
    <row r="51" spans="3:31" x14ac:dyDescent="0.25">
      <c r="C51" s="2" t="s">
        <v>335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3:31" x14ac:dyDescent="0.25">
      <c r="C52" s="40" t="s">
        <v>140</v>
      </c>
      <c r="D52" s="40" t="s">
        <v>67</v>
      </c>
      <c r="E52" s="40"/>
      <c r="F52" s="40"/>
      <c r="G52" s="41"/>
      <c r="H52" s="41"/>
      <c r="I52" s="40"/>
      <c r="J52" s="40"/>
      <c r="K52" s="40"/>
      <c r="L52" s="40"/>
      <c r="M52" s="40"/>
      <c r="N52" s="40"/>
      <c r="O52" s="40"/>
      <c r="P52" s="40"/>
      <c r="Q52" s="40"/>
      <c r="R52" s="42"/>
      <c r="S52" s="42"/>
      <c r="T52" s="43"/>
      <c r="U52" s="42"/>
      <c r="V52" s="42"/>
      <c r="W52" s="42"/>
      <c r="X52" s="44"/>
      <c r="Y52" s="40"/>
      <c r="Z52" s="40"/>
      <c r="AA52" s="40"/>
      <c r="AB52" s="40"/>
      <c r="AC52" s="40"/>
      <c r="AD52" s="40"/>
      <c r="AE52" s="44">
        <v>7126</v>
      </c>
    </row>
    <row r="53" spans="3:31" x14ac:dyDescent="0.25">
      <c r="C53" s="40" t="s">
        <v>299</v>
      </c>
      <c r="D53" s="40" t="s">
        <v>107</v>
      </c>
      <c r="E53" s="40"/>
      <c r="F53" s="40"/>
      <c r="G53" s="41"/>
      <c r="H53" s="41"/>
      <c r="I53" s="40"/>
      <c r="J53" s="40"/>
      <c r="K53" s="40"/>
      <c r="L53" s="40"/>
      <c r="M53" s="40"/>
      <c r="N53" s="40"/>
      <c r="O53" s="40"/>
      <c r="P53" s="40"/>
      <c r="Q53" s="40"/>
      <c r="R53" s="42"/>
      <c r="S53" s="42"/>
      <c r="T53" s="43"/>
      <c r="U53" s="42"/>
      <c r="V53" s="42"/>
      <c r="W53" s="42"/>
      <c r="X53" s="44"/>
      <c r="Y53" s="40"/>
      <c r="Z53" s="40"/>
      <c r="AA53" s="40"/>
      <c r="AB53" s="40"/>
      <c r="AC53" s="40"/>
      <c r="AD53" s="40"/>
      <c r="AE53" s="44">
        <v>4078</v>
      </c>
    </row>
    <row r="54" spans="3:31" x14ac:dyDescent="0.25">
      <c r="C54" s="40" t="s">
        <v>299</v>
      </c>
      <c r="D54" s="40" t="s">
        <v>107</v>
      </c>
      <c r="E54" s="40"/>
      <c r="F54" s="40"/>
      <c r="G54" s="41"/>
      <c r="H54" s="41"/>
      <c r="I54" s="40"/>
      <c r="J54" s="40"/>
      <c r="K54" s="40"/>
      <c r="L54" s="40"/>
      <c r="M54" s="40"/>
      <c r="N54" s="40"/>
      <c r="O54" s="40"/>
      <c r="P54" s="40"/>
      <c r="Q54" s="40"/>
      <c r="R54" s="42"/>
      <c r="S54" s="42"/>
      <c r="T54" s="43"/>
      <c r="U54" s="42"/>
      <c r="V54" s="42"/>
      <c r="W54" s="42"/>
      <c r="X54" s="44"/>
      <c r="Y54" s="40"/>
      <c r="Z54" s="40"/>
      <c r="AA54" s="40"/>
      <c r="AB54" s="40"/>
      <c r="AC54" s="40"/>
      <c r="AD54" s="40"/>
      <c r="AE54" s="44">
        <v>5320</v>
      </c>
    </row>
    <row r="55" spans="3:31" x14ac:dyDescent="0.25">
      <c r="C55" s="40"/>
      <c r="D55" s="40"/>
      <c r="E55" s="40"/>
      <c r="F55" s="40"/>
      <c r="G55" s="41"/>
      <c r="H55" s="41"/>
      <c r="I55" s="40"/>
      <c r="J55" s="40"/>
      <c r="K55" s="40"/>
      <c r="L55" s="40"/>
      <c r="M55" s="40"/>
      <c r="N55" s="40"/>
      <c r="O55" s="40"/>
      <c r="P55" s="40"/>
      <c r="Q55" s="40"/>
      <c r="R55" s="42"/>
      <c r="S55" s="42"/>
      <c r="T55" s="43"/>
      <c r="U55" s="42"/>
      <c r="V55" s="42"/>
      <c r="W55" s="42"/>
      <c r="X55" s="44"/>
      <c r="Y55" s="40"/>
      <c r="Z55" s="40"/>
      <c r="AA55" s="40"/>
      <c r="AB55" s="40"/>
      <c r="AC55" s="40"/>
      <c r="AD55" s="45" t="s">
        <v>336</v>
      </c>
      <c r="AE55" s="46">
        <f>SUM(AE52:AE54)</f>
        <v>16524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VNR KRISHNA</dc:creator>
  <cp:lastModifiedBy>VNR KRISHNA</cp:lastModifiedBy>
  <dcterms:created xsi:type="dcterms:W3CDTF">2018-01-02T06:54:04Z</dcterms:created>
  <dcterms:modified xsi:type="dcterms:W3CDTF">2018-01-02T07:40:54Z</dcterms:modified>
</cp:coreProperties>
</file>