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768" yWindow="768" windowWidth="19200" windowHeight="11568" activeTab="1"/>
  </bookViews>
  <sheets>
    <sheet name="PADDY OFD" sheetId="1" r:id="rId1"/>
    <sheet name="PADDY DEMO" sheetId="3" r:id="rId2"/>
    <sheet name="MAIZE OFD" sheetId="4" r:id="rId3"/>
    <sheet name="BAJRA OFD" sheetId="5"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0" i="5"/>
  <c r="Z30" s="1"/>
  <c r="T30"/>
  <c r="N30"/>
  <c r="M30"/>
  <c r="T29"/>
  <c r="Y29" s="1"/>
  <c r="Z29" s="1"/>
  <c r="N29"/>
  <c r="M29"/>
  <c r="Y28"/>
  <c r="Z28" s="1"/>
  <c r="T28"/>
  <c r="N28"/>
  <c r="M28"/>
  <c r="T27"/>
  <c r="Y27" s="1"/>
  <c r="Z27" s="1"/>
  <c r="N27"/>
  <c r="M27"/>
  <c r="Y25"/>
  <c r="Z25" s="1"/>
  <c r="T25"/>
  <c r="N25"/>
  <c r="M25"/>
  <c r="T24"/>
  <c r="Y24" s="1"/>
  <c r="Z24" s="1"/>
  <c r="N24"/>
  <c r="M24"/>
  <c r="Y23"/>
  <c r="Z23" s="1"/>
  <c r="T23"/>
  <c r="N23"/>
  <c r="M23"/>
  <c r="T22"/>
  <c r="Y22" s="1"/>
  <c r="Z22" s="1"/>
  <c r="N22"/>
  <c r="M22"/>
  <c r="Y21"/>
  <c r="Z21" s="1"/>
  <c r="T21"/>
  <c r="N21"/>
  <c r="M21"/>
  <c r="T20"/>
  <c r="Y20" s="1"/>
  <c r="Z20" s="1"/>
  <c r="N20"/>
  <c r="M20"/>
  <c r="Y19"/>
  <c r="Z19" s="1"/>
  <c r="T19"/>
  <c r="N19"/>
  <c r="M19"/>
  <c r="T18"/>
  <c r="Y18" s="1"/>
  <c r="Z18" s="1"/>
  <c r="N18"/>
  <c r="M18"/>
  <c r="Y17"/>
  <c r="Z17" s="1"/>
  <c r="T17"/>
  <c r="N17"/>
  <c r="M17"/>
  <c r="T16"/>
  <c r="Y16" s="1"/>
  <c r="Z16" s="1"/>
  <c r="N16"/>
  <c r="M16"/>
  <c r="Y15"/>
  <c r="Z15" s="1"/>
  <c r="T15"/>
  <c r="N15"/>
  <c r="M15"/>
  <c r="T14"/>
  <c r="Y14" s="1"/>
  <c r="Z14" s="1"/>
  <c r="N14"/>
  <c r="M14"/>
  <c r="Y12"/>
  <c r="Z12" s="1"/>
  <c r="T12"/>
  <c r="N12"/>
  <c r="M12"/>
  <c r="T11"/>
  <c r="Y11" s="1"/>
  <c r="Z11" s="1"/>
  <c r="N11"/>
  <c r="M11"/>
  <c r="Y10"/>
  <c r="Z10" s="1"/>
  <c r="T10"/>
  <c r="N10"/>
  <c r="M10"/>
  <c r="T9"/>
  <c r="Y9" s="1"/>
  <c r="Z9" s="1"/>
  <c r="N9"/>
  <c r="M9"/>
  <c r="Y8"/>
  <c r="Z8" s="1"/>
  <c r="T8"/>
  <c r="N8"/>
  <c r="M8"/>
  <c r="T7"/>
  <c r="Y7" s="1"/>
  <c r="Z7" s="1"/>
  <c r="N7"/>
  <c r="M7"/>
  <c r="Y6"/>
  <c r="Z6" s="1"/>
  <c r="T6"/>
  <c r="N6"/>
  <c r="M6"/>
  <c r="T5"/>
  <c r="Y5" s="1"/>
  <c r="Z5" s="1"/>
  <c r="N5"/>
  <c r="M5"/>
  <c r="Y4"/>
  <c r="Z4" s="1"/>
  <c r="T4"/>
  <c r="N4"/>
  <c r="M4"/>
  <c r="T3"/>
  <c r="Y3" s="1"/>
  <c r="Z3" s="1"/>
  <c r="N3"/>
  <c r="M3"/>
  <c r="Z74" i="1"/>
  <c r="AC74" s="1"/>
  <c r="AD74" s="1"/>
  <c r="S74"/>
  <c r="N74"/>
  <c r="Z73"/>
  <c r="AC73" s="1"/>
  <c r="AD73" s="1"/>
  <c r="S73"/>
  <c r="N73"/>
  <c r="AC72"/>
  <c r="AD72" s="1"/>
  <c r="Z72"/>
  <c r="S72"/>
  <c r="N72"/>
  <c r="AD71"/>
  <c r="AC71"/>
  <c r="Z71"/>
  <c r="S71"/>
  <c r="N71"/>
  <c r="Z70"/>
  <c r="AC70" s="1"/>
  <c r="AD70" s="1"/>
  <c r="S70"/>
  <c r="N70"/>
  <c r="AT69"/>
  <c r="AS69"/>
  <c r="Z69"/>
  <c r="AC69" s="1"/>
  <c r="AD69" s="1"/>
  <c r="S69"/>
  <c r="N69"/>
  <c r="AT68"/>
  <c r="AS68"/>
  <c r="AC68"/>
  <c r="AD68" s="1"/>
  <c r="Z68"/>
  <c r="S68"/>
  <c r="N68"/>
  <c r="AT67"/>
  <c r="AS67"/>
  <c r="Z67"/>
  <c r="AC67" s="1"/>
  <c r="AD67" s="1"/>
  <c r="S67"/>
  <c r="N67"/>
  <c r="AT66"/>
  <c r="AS66"/>
  <c r="Z66"/>
  <c r="AC66" s="1"/>
  <c r="AD66" s="1"/>
  <c r="S66"/>
  <c r="N66"/>
  <c r="Z65"/>
  <c r="AC65" s="1"/>
  <c r="AD65" s="1"/>
  <c r="S65"/>
  <c r="N65"/>
  <c r="S63"/>
  <c r="AD62"/>
  <c r="AC62"/>
  <c r="Z62"/>
  <c r="S62"/>
  <c r="N62"/>
  <c r="Z61"/>
  <c r="AC61" s="1"/>
  <c r="AD61" s="1"/>
  <c r="S61"/>
  <c r="N61"/>
  <c r="Z60"/>
  <c r="AC60" s="1"/>
  <c r="AD60" s="1"/>
  <c r="S60"/>
  <c r="N60"/>
  <c r="AC59"/>
  <c r="AD59" s="1"/>
  <c r="Z59"/>
  <c r="S59"/>
  <c r="N59"/>
  <c r="AD58"/>
  <c r="AC58"/>
  <c r="Z58"/>
  <c r="S58"/>
  <c r="N58"/>
  <c r="Z57"/>
  <c r="AC57" s="1"/>
  <c r="AD57" s="1"/>
  <c r="S57"/>
  <c r="N57"/>
  <c r="Z56"/>
  <c r="AC56" s="1"/>
  <c r="AD56" s="1"/>
  <c r="S56"/>
  <c r="N56"/>
  <c r="AC55"/>
  <c r="AD55" s="1"/>
  <c r="Z55"/>
  <c r="S55"/>
  <c r="N55"/>
  <c r="AD54"/>
  <c r="AC54"/>
  <c r="Z54"/>
  <c r="S54"/>
  <c r="N54"/>
  <c r="Z53"/>
  <c r="AC53" s="1"/>
  <c r="AD53" s="1"/>
  <c r="S53"/>
  <c r="N53"/>
  <c r="AT52"/>
  <c r="AS52"/>
  <c r="AD52"/>
  <c r="AC52"/>
  <c r="Z52"/>
  <c r="S52"/>
  <c r="N52"/>
  <c r="AT51"/>
  <c r="AS51"/>
  <c r="AC51"/>
  <c r="AD51" s="1"/>
  <c r="Z51"/>
  <c r="S51"/>
  <c r="N51"/>
  <c r="AT50"/>
  <c r="AS50"/>
  <c r="Z50"/>
  <c r="AC50" s="1"/>
  <c r="AD50" s="1"/>
  <c r="S50"/>
  <c r="N50"/>
  <c r="AT49"/>
  <c r="AS49"/>
  <c r="Z49"/>
  <c r="AC49" s="1"/>
  <c r="AD49" s="1"/>
  <c r="S49"/>
  <c r="N49"/>
  <c r="Z48"/>
  <c r="AC48" s="1"/>
  <c r="AD48" s="1"/>
  <c r="S48"/>
  <c r="N48"/>
  <c r="AC47"/>
  <c r="AD47" s="1"/>
  <c r="Z47"/>
  <c r="S47"/>
  <c r="N47"/>
  <c r="AD46"/>
  <c r="AC46"/>
  <c r="Z46"/>
  <c r="S46"/>
  <c r="N46"/>
  <c r="Z45"/>
  <c r="AC45" s="1"/>
  <c r="AD45" s="1"/>
  <c r="S45"/>
  <c r="N45"/>
  <c r="Z44"/>
  <c r="AC44" s="1"/>
  <c r="AD44" s="1"/>
  <c r="S44"/>
  <c r="N44"/>
  <c r="AC43"/>
  <c r="AD43" s="1"/>
  <c r="Z43"/>
  <c r="S43"/>
  <c r="N43"/>
  <c r="AD42"/>
  <c r="AC42"/>
  <c r="Z42"/>
  <c r="S42"/>
  <c r="N42"/>
  <c r="Z41"/>
  <c r="AC41" s="1"/>
  <c r="AD41" s="1"/>
  <c r="S41"/>
  <c r="N41"/>
  <c r="AT40"/>
  <c r="AS40"/>
  <c r="AD40"/>
  <c r="AC40"/>
  <c r="Z40"/>
  <c r="S40"/>
  <c r="N40"/>
  <c r="AT39"/>
  <c r="AS39"/>
  <c r="AC39"/>
  <c r="AD39" s="1"/>
  <c r="Z39"/>
  <c r="S39"/>
  <c r="N39"/>
  <c r="AT38"/>
  <c r="AS38"/>
  <c r="Z38"/>
  <c r="AC38" s="1"/>
  <c r="AD38" s="1"/>
  <c r="S38"/>
  <c r="N38"/>
  <c r="AT37"/>
  <c r="AS37"/>
  <c r="Z37"/>
  <c r="AC37" s="1"/>
  <c r="AD37" s="1"/>
  <c r="S37"/>
  <c r="N37"/>
  <c r="AT36"/>
  <c r="AS36"/>
  <c r="Z36"/>
  <c r="AC36" s="1"/>
  <c r="AD36" s="1"/>
  <c r="S36"/>
  <c r="N36"/>
  <c r="AT35"/>
  <c r="AS35"/>
  <c r="AC35"/>
  <c r="AD35" s="1"/>
  <c r="Z35"/>
  <c r="S35"/>
  <c r="N35"/>
  <c r="Z34"/>
  <c r="AC34" s="1"/>
  <c r="AD34" s="1"/>
  <c r="S34"/>
  <c r="N34"/>
  <c r="Z33"/>
  <c r="AC33" s="1"/>
  <c r="AD33" s="1"/>
  <c r="S33"/>
  <c r="N33"/>
  <c r="Z32"/>
  <c r="AC32" s="1"/>
  <c r="AD32" s="1"/>
  <c r="S32"/>
  <c r="N32"/>
  <c r="AC31"/>
  <c r="AD31" s="1"/>
  <c r="Z31"/>
  <c r="S31"/>
  <c r="N31"/>
  <c r="Z30"/>
  <c r="AC30" s="1"/>
  <c r="AD30" s="1"/>
  <c r="S30"/>
  <c r="N30"/>
  <c r="Z29"/>
  <c r="AC29" s="1"/>
  <c r="AD29" s="1"/>
  <c r="S29"/>
  <c r="N29"/>
  <c r="Z28"/>
  <c r="AC28" s="1"/>
  <c r="AD28" s="1"/>
  <c r="S28"/>
  <c r="N28"/>
  <c r="AC27"/>
  <c r="AD27" s="1"/>
  <c r="Z27"/>
  <c r="S27"/>
  <c r="N27"/>
  <c r="Z26"/>
  <c r="AC26" s="1"/>
  <c r="AD26" s="1"/>
  <c r="S26"/>
  <c r="N26"/>
  <c r="Z25"/>
  <c r="AC25" s="1"/>
  <c r="AD25" s="1"/>
  <c r="S25"/>
  <c r="N25"/>
  <c r="Z24"/>
  <c r="AC24" s="1"/>
  <c r="AD24" s="1"/>
  <c r="S24"/>
  <c r="N24"/>
  <c r="AC23"/>
  <c r="AD23" s="1"/>
  <c r="Z23"/>
  <c r="S23"/>
  <c r="N23"/>
  <c r="Z22"/>
  <c r="AC22" s="1"/>
  <c r="AD22" s="1"/>
  <c r="S22"/>
  <c r="N22"/>
  <c r="Z21"/>
  <c r="AC21" s="1"/>
  <c r="AD21" s="1"/>
  <c r="S21"/>
  <c r="N21"/>
  <c r="AT20"/>
  <c r="AS20"/>
  <c r="Z20"/>
  <c r="AC20" s="1"/>
  <c r="AD20" s="1"/>
  <c r="S20"/>
  <c r="N20"/>
  <c r="AT19"/>
  <c r="AS19"/>
  <c r="AC19"/>
  <c r="AD19" s="1"/>
  <c r="Z19"/>
  <c r="S19"/>
  <c r="N19"/>
  <c r="AT18"/>
  <c r="AS18"/>
  <c r="Z18"/>
  <c r="AC18" s="1"/>
  <c r="AD18" s="1"/>
  <c r="S18"/>
  <c r="N18"/>
  <c r="AT17"/>
  <c r="AS17"/>
  <c r="Z17"/>
  <c r="AC17" s="1"/>
  <c r="AD17" s="1"/>
  <c r="S17"/>
  <c r="N17"/>
  <c r="AT16"/>
  <c r="AS16"/>
  <c r="Z16"/>
  <c r="AC16" s="1"/>
  <c r="AD16" s="1"/>
  <c r="S16"/>
  <c r="N16"/>
  <c r="AT15"/>
  <c r="AS15"/>
  <c r="AC15"/>
  <c r="AD15" s="1"/>
  <c r="Z15"/>
  <c r="S15"/>
  <c r="N15"/>
  <c r="Z14"/>
  <c r="AC14" s="1"/>
  <c r="AD14" s="1"/>
  <c r="S14"/>
  <c r="N14"/>
  <c r="Z13"/>
  <c r="AC13" s="1"/>
  <c r="AD13" s="1"/>
  <c r="S13"/>
  <c r="N13"/>
  <c r="Z12"/>
  <c r="AC12" s="1"/>
  <c r="AD12" s="1"/>
  <c r="S12"/>
  <c r="N12"/>
  <c r="AC11"/>
  <c r="AD11" s="1"/>
  <c r="Z11"/>
  <c r="S11"/>
  <c r="N11"/>
  <c r="Z10"/>
  <c r="AC10" s="1"/>
  <c r="AD10" s="1"/>
  <c r="S10"/>
  <c r="N10"/>
  <c r="Z8"/>
  <c r="AC8" s="1"/>
  <c r="AD8" s="1"/>
  <c r="S8"/>
  <c r="N8"/>
  <c r="AT7"/>
  <c r="AC7"/>
  <c r="AD7" s="1"/>
  <c r="Z7"/>
  <c r="S7"/>
  <c r="N7"/>
  <c r="AT6"/>
  <c r="Z6"/>
  <c r="AC6" s="1"/>
  <c r="AD6" s="1"/>
  <c r="S6"/>
  <c r="N6"/>
  <c r="AT5"/>
  <c r="AS5"/>
  <c r="Z5"/>
  <c r="AC5" s="1"/>
  <c r="AD5" s="1"/>
  <c r="S5"/>
  <c r="N5"/>
  <c r="AT4"/>
  <c r="AS4"/>
  <c r="AC4"/>
  <c r="AD4" s="1"/>
  <c r="Z4"/>
  <c r="S4"/>
  <c r="N4"/>
  <c r="Z3"/>
  <c r="AC3" s="1"/>
  <c r="AD3" s="1"/>
  <c r="S3"/>
  <c r="N3"/>
</calcChain>
</file>

<file path=xl/comments1.xml><?xml version="1.0" encoding="utf-8"?>
<comments xmlns="http://schemas.openxmlformats.org/spreadsheetml/2006/main">
  <authors>
    <author>Author</author>
  </authors>
  <commentList>
    <comment ref="B1" authorId="0">
      <text>
        <r>
          <rPr>
            <b/>
            <sz val="9"/>
            <color indexed="81"/>
            <rFont val="Tahoma"/>
            <family val="2"/>
          </rPr>
          <t>Author:</t>
        </r>
        <r>
          <rPr>
            <sz val="9"/>
            <color indexed="81"/>
            <rFont val="Tahoma"/>
            <family val="2"/>
          </rPr>
          <t xml:space="preserve">
Example
</t>
        </r>
        <r>
          <rPr>
            <b/>
            <sz val="9"/>
            <color indexed="81"/>
            <rFont val="Tahoma"/>
            <family val="2"/>
          </rPr>
          <t>MZ</t>
        </r>
        <r>
          <rPr>
            <sz val="9"/>
            <color indexed="81"/>
            <rFont val="Tahoma"/>
            <family val="2"/>
          </rPr>
          <t>1</t>
        </r>
        <r>
          <rPr>
            <b/>
            <sz val="9"/>
            <color indexed="81"/>
            <rFont val="Tahoma"/>
            <family val="2"/>
          </rPr>
          <t>-D</t>
        </r>
        <r>
          <rPr>
            <sz val="9"/>
            <color indexed="81"/>
            <rFont val="Tahoma"/>
            <family val="2"/>
          </rPr>
          <t>17</t>
        </r>
        <r>
          <rPr>
            <b/>
            <sz val="9"/>
            <color indexed="81"/>
            <rFont val="Tahoma"/>
            <family val="2"/>
          </rPr>
          <t>R</t>
        </r>
        <r>
          <rPr>
            <sz val="9"/>
            <color indexed="81"/>
            <rFont val="Tahoma"/>
            <family val="2"/>
          </rPr>
          <t>1-</t>
        </r>
        <r>
          <rPr>
            <b/>
            <sz val="9"/>
            <color indexed="81"/>
            <rFont val="Tahoma"/>
            <family val="2"/>
          </rPr>
          <t>1</t>
        </r>
        <r>
          <rPr>
            <sz val="9"/>
            <color indexed="81"/>
            <rFont val="Tahoma"/>
            <family val="2"/>
          </rPr>
          <t>1-</t>
        </r>
        <r>
          <rPr>
            <b/>
            <sz val="9"/>
            <color indexed="81"/>
            <rFont val="Tahoma"/>
            <family val="2"/>
          </rPr>
          <t>AW</t>
        </r>
        <r>
          <rPr>
            <sz val="9"/>
            <color indexed="81"/>
            <rFont val="Tahoma"/>
            <family val="2"/>
          </rPr>
          <t xml:space="preserve">
</t>
        </r>
        <r>
          <rPr>
            <b/>
            <sz val="9"/>
            <color indexed="81"/>
            <rFont val="Tahoma"/>
            <family val="2"/>
          </rPr>
          <t>Crop Code</t>
        </r>
        <r>
          <rPr>
            <sz val="9"/>
            <color indexed="81"/>
            <rFont val="Tahoma"/>
            <family val="2"/>
          </rPr>
          <t xml:space="preserve">
MZ=Maize, PD=Paddy, PM=Pearl Millet
</t>
        </r>
        <r>
          <rPr>
            <b/>
            <sz val="9"/>
            <color indexed="81"/>
            <rFont val="Tahoma"/>
            <family val="2"/>
          </rPr>
          <t>1=Segment</t>
        </r>
        <r>
          <rPr>
            <sz val="9"/>
            <color indexed="81"/>
            <rFont val="Tahoma"/>
            <family val="2"/>
          </rPr>
          <t xml:space="preserve">
</t>
        </r>
        <r>
          <rPr>
            <b/>
            <sz val="9"/>
            <color indexed="81"/>
            <rFont val="Tahoma"/>
            <family val="2"/>
          </rPr>
          <t>For Maize             For Paddy     For Pearl Millet</t>
        </r>
        <r>
          <rPr>
            <sz val="9"/>
            <color indexed="81"/>
            <rFont val="Tahoma"/>
            <family val="2"/>
          </rPr>
          <t xml:space="preserve">
1=Single cross       1=Hybrid        1=Dual Purpouse
2=3 Way              2=Varital        2=Fodder
3=Sweet Corm
D=Dry season
</t>
        </r>
        <r>
          <rPr>
            <b/>
            <sz val="9"/>
            <color indexed="81"/>
            <rFont val="Tahoma"/>
            <family val="2"/>
          </rPr>
          <t>Season Code</t>
        </r>
        <r>
          <rPr>
            <sz val="9"/>
            <color indexed="81"/>
            <rFont val="Tahoma"/>
            <family val="2"/>
          </rPr>
          <t xml:space="preserve">
W=Wet season, D=Dry season, S=Summer
17= 2017
</t>
        </r>
        <r>
          <rPr>
            <b/>
            <sz val="9"/>
            <color indexed="81"/>
            <rFont val="Tahoma"/>
            <family val="2"/>
          </rPr>
          <t>Year code:</t>
        </r>
        <r>
          <rPr>
            <sz val="9"/>
            <color indexed="81"/>
            <rFont val="Tahoma"/>
            <family val="2"/>
          </rPr>
          <t xml:space="preserve"> use last 2 digits of the year to be used
</t>
        </r>
        <r>
          <rPr>
            <b/>
            <sz val="9"/>
            <color indexed="81"/>
            <rFont val="Tahoma"/>
            <family val="2"/>
          </rPr>
          <t>Trial Code (R1 means RST in Region 1)</t>
        </r>
        <r>
          <rPr>
            <sz val="9"/>
            <color indexed="81"/>
            <rFont val="Tahoma"/>
            <family val="2"/>
          </rPr>
          <t xml:space="preserve">
R=RST
C=CT
O=OFD
</t>
        </r>
        <r>
          <rPr>
            <b/>
            <sz val="9"/>
            <color indexed="81"/>
            <rFont val="Tahoma"/>
            <family val="2"/>
          </rPr>
          <t>Region Code</t>
        </r>
        <r>
          <rPr>
            <sz val="9"/>
            <color indexed="81"/>
            <rFont val="Tahoma"/>
            <family val="2"/>
          </rPr>
          <t xml:space="preserve">
(Region1=1, Region2=2, Region3=3,Region4=4,Region5=5
1=Location
1=one up
AW Specific Location code as here AW is for Alwar.</t>
        </r>
      </text>
    </comment>
    <comment ref="C1" authorId="0">
      <text>
        <r>
          <rPr>
            <b/>
            <sz val="11"/>
            <color indexed="81"/>
            <rFont val="Calibri"/>
            <family val="2"/>
            <scheme val="minor"/>
          </rPr>
          <t>Author:</t>
        </r>
        <r>
          <rPr>
            <sz val="11"/>
            <color indexed="81"/>
            <rFont val="Calibri"/>
            <family val="2"/>
            <scheme val="minor"/>
          </rPr>
          <t xml:space="preserve">
Enter Location specific code</t>
        </r>
      </text>
    </comment>
    <comment ref="D1" authorId="0">
      <text>
        <r>
          <rPr>
            <b/>
            <sz val="11"/>
            <color indexed="81"/>
            <rFont val="Calibri"/>
            <family val="2"/>
            <scheme val="minor"/>
          </rPr>
          <t>Author:</t>
        </r>
        <r>
          <rPr>
            <sz val="11"/>
            <color indexed="81"/>
            <rFont val="Calibri"/>
            <family val="2"/>
            <scheme val="minor"/>
          </rPr>
          <t xml:space="preserve">
Enter State Code</t>
        </r>
      </text>
    </comment>
    <comment ref="E1" authorId="0">
      <text>
        <r>
          <rPr>
            <b/>
            <sz val="9"/>
            <color indexed="81"/>
            <rFont val="Tahoma"/>
            <family val="2"/>
          </rPr>
          <t>Author:</t>
        </r>
        <r>
          <rPr>
            <sz val="11"/>
            <color indexed="81"/>
            <rFont val="Calibri"/>
            <family val="2"/>
            <scheme val="minor"/>
          </rPr>
          <t xml:space="preserve">
Farmer Name/Village/District/State</t>
        </r>
      </text>
    </comment>
    <comment ref="G1" authorId="0">
      <text>
        <r>
          <rPr>
            <b/>
            <sz val="9"/>
            <color indexed="81"/>
            <rFont val="Tahoma"/>
            <family val="2"/>
          </rPr>
          <t>Author:</t>
        </r>
        <r>
          <rPr>
            <sz val="9"/>
            <color indexed="81"/>
            <rFont val="Tahoma"/>
            <family val="2"/>
          </rPr>
          <t xml:space="preserve">
Unique ID number of hybrid</t>
        </r>
      </text>
    </comment>
    <comment ref="H1" authorId="0">
      <text>
        <r>
          <rPr>
            <b/>
            <sz val="11"/>
            <color indexed="81"/>
            <rFont val="Calibri"/>
            <family val="2"/>
            <scheme val="minor"/>
          </rPr>
          <t>Author:</t>
        </r>
        <r>
          <rPr>
            <sz val="11"/>
            <color indexed="81"/>
            <rFont val="Calibri"/>
            <family val="2"/>
            <scheme val="minor"/>
          </rPr>
          <t xml:space="preserve">
State R1, R2, R3</t>
        </r>
      </text>
    </comment>
    <comment ref="I1" authorId="0">
      <text>
        <r>
          <rPr>
            <b/>
            <sz val="9"/>
            <color indexed="81"/>
            <rFont val="Tahoma"/>
            <family val="2"/>
          </rPr>
          <t>Author:</t>
        </r>
        <r>
          <rPr>
            <sz val="9"/>
            <color indexed="81"/>
            <rFont val="Tahoma"/>
            <family val="2"/>
          </rPr>
          <t xml:space="preserve">
Date of Sowing</t>
        </r>
      </text>
    </comment>
    <comment ref="J1" authorId="0">
      <text>
        <r>
          <rPr>
            <b/>
            <sz val="9"/>
            <color indexed="81"/>
            <rFont val="Tahoma"/>
            <family val="2"/>
          </rPr>
          <t>Author:</t>
        </r>
        <r>
          <rPr>
            <sz val="9"/>
            <color indexed="81"/>
            <rFont val="Tahoma"/>
            <family val="2"/>
          </rPr>
          <t xml:space="preserve">
Date of planting</t>
        </r>
      </text>
    </comment>
    <comment ref="K1" authorId="0">
      <text>
        <r>
          <rPr>
            <b/>
            <sz val="9"/>
            <color indexed="81"/>
            <rFont val="Tahoma"/>
            <family val="2"/>
          </rPr>
          <t>Author:</t>
        </r>
        <r>
          <rPr>
            <sz val="9"/>
            <color indexed="81"/>
            <rFont val="Tahoma"/>
            <family val="2"/>
          </rPr>
          <t xml:space="preserve">
Area Of A Unit Plot Sqm</t>
        </r>
      </text>
    </comment>
    <comment ref="L1" authorId="0">
      <text>
        <r>
          <rPr>
            <b/>
            <sz val="9"/>
            <color indexed="81"/>
            <rFont val="Tahoma"/>
            <family val="2"/>
          </rPr>
          <t>Author:</t>
        </r>
        <r>
          <rPr>
            <sz val="9"/>
            <color indexed="81"/>
            <rFont val="Tahoma"/>
            <family val="2"/>
          </rPr>
          <t xml:space="preserve">
Date Of Panicle Emergence In 5% Plants </t>
        </r>
      </text>
    </comment>
    <comment ref="M1" authorId="0">
      <text>
        <r>
          <rPr>
            <b/>
            <sz val="9"/>
            <color indexed="81"/>
            <rFont val="Tahoma"/>
            <family val="2"/>
          </rPr>
          <t>Author:</t>
        </r>
        <r>
          <rPr>
            <sz val="9"/>
            <color indexed="81"/>
            <rFont val="Tahoma"/>
            <family val="2"/>
          </rPr>
          <t xml:space="preserve">
Date Of Panicle Emergence In 50% Plants </t>
        </r>
      </text>
    </comment>
    <comment ref="N1" authorId="0">
      <text>
        <r>
          <rPr>
            <b/>
            <sz val="9"/>
            <color indexed="81"/>
            <rFont val="Tahoma"/>
            <family val="2"/>
          </rPr>
          <t>Author:</t>
        </r>
        <r>
          <rPr>
            <sz val="9"/>
            <color indexed="81"/>
            <rFont val="Tahoma"/>
            <family val="2"/>
          </rPr>
          <t xml:space="preserve">
Days To F Panicle Emergence In 100% Plants </t>
        </r>
      </text>
    </comment>
    <comment ref="O1" authorId="0">
      <text>
        <r>
          <rPr>
            <b/>
            <sz val="9"/>
            <color indexed="81"/>
            <rFont val="Tahoma"/>
            <family val="2"/>
          </rPr>
          <t>Author:</t>
        </r>
        <r>
          <rPr>
            <sz val="9"/>
            <color indexed="81"/>
            <rFont val="Tahoma"/>
            <family val="2"/>
          </rPr>
          <t xml:space="preserve">
Plant height (in Cm)
Average height (in cm) of 5 plants 
Actaul Measurment In Cms From Soil Surface To Tip Of The Tallest Panicle Excluding Anwns</t>
        </r>
      </text>
    </comment>
    <comment ref="P1" authorId="0">
      <text>
        <r>
          <rPr>
            <b/>
            <sz val="9"/>
            <color indexed="81"/>
            <rFont val="Tahoma"/>
            <family val="2"/>
          </rPr>
          <t>Author:</t>
        </r>
        <r>
          <rPr>
            <sz val="9"/>
            <color indexed="81"/>
            <rFont val="Tahoma"/>
            <family val="2"/>
          </rPr>
          <t xml:space="preserve">
Ear Bearing Tillers = Average of Tillers of 5 plants
No.Of Productive Tillers Per Plant</t>
        </r>
      </text>
    </comment>
    <comment ref="Q1" authorId="0">
      <text>
        <r>
          <rPr>
            <b/>
            <sz val="9"/>
            <color indexed="81"/>
            <rFont val="Tahoma"/>
            <family val="2"/>
          </rPr>
          <t>Author:</t>
        </r>
        <r>
          <rPr>
            <sz val="9"/>
            <color indexed="81"/>
            <rFont val="Tahoma"/>
            <family val="2"/>
          </rPr>
          <t xml:space="preserve">
Fertile spiklet
Avg No. Of Filled Grains From 5 Panicles</t>
        </r>
      </text>
    </comment>
    <comment ref="R1" authorId="0">
      <text>
        <r>
          <rPr>
            <b/>
            <sz val="9"/>
            <color indexed="81"/>
            <rFont val="Tahoma"/>
            <family val="2"/>
          </rPr>
          <t>Author:</t>
        </r>
        <r>
          <rPr>
            <sz val="9"/>
            <color indexed="81"/>
            <rFont val="Tahoma"/>
            <family val="2"/>
          </rPr>
          <t xml:space="preserve">
Sterile spiklet
Avg No. Of Unfilled Grains From 5 Panicles</t>
        </r>
      </text>
    </comment>
    <comment ref="S1" authorId="0">
      <text>
        <r>
          <rPr>
            <b/>
            <sz val="9"/>
            <color indexed="81"/>
            <rFont val="Tahoma"/>
            <family val="2"/>
          </rPr>
          <t>Author:</t>
        </r>
        <r>
          <rPr>
            <sz val="9"/>
            <color indexed="81"/>
            <rFont val="Tahoma"/>
            <family val="2"/>
          </rPr>
          <t xml:space="preserve">
Percentage Of Fertile Spiklets In Main Panicle
SPF=FS/(FS+SS)*100</t>
        </r>
      </text>
    </comment>
    <comment ref="T1" authorId="0">
      <text>
        <r>
          <rPr>
            <b/>
            <sz val="9"/>
            <color indexed="81"/>
            <rFont val="Tahoma"/>
            <family val="2"/>
          </rPr>
          <t>Author:</t>
        </r>
        <r>
          <rPr>
            <sz val="9"/>
            <color indexed="81"/>
            <rFont val="Tahoma"/>
            <family val="2"/>
          </rPr>
          <t xml:space="preserve">
Shape Of Grain(Visual Observation)
SR,SB,SM,SS,MR,MB,MM,MS,LB,LM,LS</t>
        </r>
      </text>
    </comment>
    <comment ref="U1" authorId="0">
      <text>
        <r>
          <rPr>
            <b/>
            <sz val="9"/>
            <color indexed="81"/>
            <rFont val="Tahoma"/>
            <family val="2"/>
          </rPr>
          <t>Author:</t>
        </r>
        <r>
          <rPr>
            <sz val="9"/>
            <color indexed="81"/>
            <rFont val="Tahoma"/>
            <family val="2"/>
          </rPr>
          <t xml:space="preserve">
No Of Plants Of Original Entry Harvested For Yield  From The Plot</t>
        </r>
      </text>
    </comment>
    <comment ref="V1" authorId="0">
      <text>
        <r>
          <rPr>
            <b/>
            <sz val="9"/>
            <color indexed="81"/>
            <rFont val="Tahoma"/>
            <family val="2"/>
          </rPr>
          <t>Author:</t>
        </r>
        <r>
          <rPr>
            <sz val="9"/>
            <color indexed="81"/>
            <rFont val="Tahoma"/>
            <family val="2"/>
          </rPr>
          <t xml:space="preserve">
No Of Sterile Plants In The Plot</t>
        </r>
      </text>
    </comment>
    <comment ref="W1" authorId="0">
      <text>
        <r>
          <rPr>
            <b/>
            <sz val="9"/>
            <color indexed="81"/>
            <rFont val="Tahoma"/>
            <family val="2"/>
          </rPr>
          <t>Author:</t>
        </r>
        <r>
          <rPr>
            <sz val="9"/>
            <color indexed="81"/>
            <rFont val="Tahoma"/>
            <family val="2"/>
          </rPr>
          <t xml:space="preserve">
Off type: No Of Off Type Plants In The Plot (Should Not Be Mixed With Test Entry For Yield )</t>
        </r>
      </text>
    </comment>
    <comment ref="X1" authorId="0">
      <text>
        <r>
          <rPr>
            <b/>
            <sz val="9"/>
            <color indexed="81"/>
            <rFont val="Tahoma"/>
            <family val="2"/>
          </rPr>
          <t>Author:</t>
        </r>
        <r>
          <rPr>
            <sz val="9"/>
            <color indexed="81"/>
            <rFont val="Tahoma"/>
            <family val="2"/>
          </rPr>
          <t xml:space="preserve">
No Of Filler Plants Planted If Any</t>
        </r>
      </text>
    </comment>
    <comment ref="Z1" authorId="0">
      <text>
        <r>
          <rPr>
            <b/>
            <sz val="9"/>
            <color indexed="81"/>
            <rFont val="Tahoma"/>
            <family val="2"/>
          </rPr>
          <t>Author:</t>
        </r>
        <r>
          <rPr>
            <sz val="9"/>
            <color indexed="81"/>
            <rFont val="Tahoma"/>
            <family val="2"/>
          </rPr>
          <t xml:space="preserve">
Total No Of Plants In The Plot At Harvesting
TP=NP+SP+FL+GAP+OT</t>
        </r>
      </text>
    </comment>
    <comment ref="AA1" authorId="0">
      <text>
        <r>
          <rPr>
            <b/>
            <sz val="9"/>
            <color indexed="81"/>
            <rFont val="Tahoma"/>
            <family val="2"/>
          </rPr>
          <t>Author:</t>
        </r>
        <r>
          <rPr>
            <sz val="9"/>
            <color indexed="81"/>
            <rFont val="Tahoma"/>
            <family val="2"/>
          </rPr>
          <t xml:space="preserve">
Grain yield per plot in kg
T</t>
        </r>
        <r>
          <rPr>
            <b/>
            <sz val="9"/>
            <color indexed="81"/>
            <rFont val="Tahoma"/>
            <family val="2"/>
          </rPr>
          <t>otal No.Of Plants  Economic Yieldweight</t>
        </r>
      </text>
    </comment>
    <comment ref="AB1" authorId="0">
      <text>
        <r>
          <rPr>
            <b/>
            <sz val="9"/>
            <color indexed="81"/>
            <rFont val="Tahoma"/>
            <family val="2"/>
          </rPr>
          <t>Author:</t>
        </r>
        <r>
          <rPr>
            <sz val="9"/>
            <color indexed="81"/>
            <rFont val="Tahoma"/>
            <family val="2"/>
          </rPr>
          <t xml:space="preserve">
Amount Of Moisture Present In Grain Measured By Moisturd Meter</t>
        </r>
      </text>
    </comment>
    <comment ref="AC1" authorId="0">
      <text>
        <r>
          <rPr>
            <b/>
            <sz val="9"/>
            <color indexed="81"/>
            <rFont val="Tahoma"/>
            <family val="2"/>
          </rPr>
          <t>Author:</t>
        </r>
        <r>
          <rPr>
            <sz val="9"/>
            <color indexed="81"/>
            <rFont val="Tahoma"/>
            <family val="2"/>
          </rPr>
          <t xml:space="preserve">
Adjusted Yield: Yield In Kg Adjusted With 13% Moisture For  Hectare</t>
        </r>
      </text>
    </comment>
    <comment ref="AD1" authorId="0">
      <text>
        <r>
          <rPr>
            <b/>
            <sz val="9"/>
            <color indexed="81"/>
            <rFont val="Tahoma"/>
            <family val="2"/>
          </rPr>
          <t>Author:</t>
        </r>
        <r>
          <rPr>
            <sz val="9"/>
            <color indexed="81"/>
            <rFont val="Tahoma"/>
            <family val="2"/>
          </rPr>
          <t xml:space="preserve">
Yield Converted to Kg/Ha</t>
        </r>
      </text>
    </comment>
    <comment ref="AF1" authorId="0">
      <text>
        <r>
          <rPr>
            <b/>
            <sz val="9"/>
            <color indexed="81"/>
            <rFont val="Tahoma"/>
            <family val="2"/>
          </rPr>
          <t>Author:</t>
        </r>
        <r>
          <rPr>
            <sz val="9"/>
            <color indexed="81"/>
            <rFont val="Tahoma"/>
            <family val="2"/>
          </rPr>
          <t xml:space="preserve">
Indicated By Percentage Of Plants Lodeged </t>
        </r>
      </text>
    </comment>
    <comment ref="AG1" authorId="0">
      <text>
        <r>
          <rPr>
            <b/>
            <sz val="9"/>
            <color indexed="81"/>
            <rFont val="Tahoma"/>
            <family val="2"/>
          </rPr>
          <t>Author:</t>
        </r>
        <r>
          <rPr>
            <sz val="9"/>
            <color indexed="81"/>
            <rFont val="Tahoma"/>
            <family val="2"/>
          </rPr>
          <t xml:space="preserve">
Disease Field remarks</t>
        </r>
      </text>
    </comment>
  </commentList>
</comments>
</file>

<file path=xl/comments2.xml><?xml version="1.0" encoding="utf-8"?>
<comments xmlns="http://schemas.openxmlformats.org/spreadsheetml/2006/main">
  <authors>
    <author>Author</author>
  </authors>
  <commentList>
    <comment ref="AM1" authorId="0">
      <text>
        <r>
          <rPr>
            <b/>
            <sz val="9"/>
            <color indexed="81"/>
            <rFont val="Tahoma"/>
            <family val="2"/>
          </rPr>
          <t>Author:</t>
        </r>
        <r>
          <rPr>
            <sz val="9"/>
            <color indexed="81"/>
            <rFont val="Tahoma"/>
            <family val="2"/>
          </rPr>
          <t xml:space="preserve">
Data to Be considered for Compilation Yes/ NO if No reason</t>
        </r>
      </text>
    </comment>
    <comment ref="A2" authorId="0">
      <text>
        <r>
          <rPr>
            <b/>
            <sz val="9"/>
            <color indexed="81"/>
            <rFont val="Tahoma"/>
            <family val="2"/>
          </rPr>
          <t>Author:</t>
        </r>
        <r>
          <rPr>
            <sz val="9"/>
            <color indexed="81"/>
            <rFont val="Tahoma"/>
            <family val="2"/>
          </rPr>
          <t xml:space="preserve">
Example
</t>
        </r>
        <r>
          <rPr>
            <b/>
            <sz val="9"/>
            <color indexed="81"/>
            <rFont val="Tahoma"/>
            <family val="2"/>
          </rPr>
          <t>MZ</t>
        </r>
        <r>
          <rPr>
            <sz val="9"/>
            <color indexed="81"/>
            <rFont val="Tahoma"/>
            <family val="2"/>
          </rPr>
          <t>1</t>
        </r>
        <r>
          <rPr>
            <b/>
            <sz val="9"/>
            <color indexed="81"/>
            <rFont val="Tahoma"/>
            <family val="2"/>
          </rPr>
          <t>-D</t>
        </r>
        <r>
          <rPr>
            <sz val="9"/>
            <color indexed="81"/>
            <rFont val="Tahoma"/>
            <family val="2"/>
          </rPr>
          <t>17</t>
        </r>
        <r>
          <rPr>
            <b/>
            <sz val="9"/>
            <color indexed="81"/>
            <rFont val="Tahoma"/>
            <family val="2"/>
          </rPr>
          <t>R</t>
        </r>
        <r>
          <rPr>
            <sz val="9"/>
            <color indexed="81"/>
            <rFont val="Tahoma"/>
            <family val="2"/>
          </rPr>
          <t>1-</t>
        </r>
        <r>
          <rPr>
            <b/>
            <sz val="9"/>
            <color indexed="81"/>
            <rFont val="Tahoma"/>
            <family val="2"/>
          </rPr>
          <t>1</t>
        </r>
        <r>
          <rPr>
            <sz val="9"/>
            <color indexed="81"/>
            <rFont val="Tahoma"/>
            <family val="2"/>
          </rPr>
          <t>1-</t>
        </r>
        <r>
          <rPr>
            <b/>
            <sz val="9"/>
            <color indexed="81"/>
            <rFont val="Tahoma"/>
            <family val="2"/>
          </rPr>
          <t>AW</t>
        </r>
        <r>
          <rPr>
            <sz val="9"/>
            <color indexed="81"/>
            <rFont val="Tahoma"/>
            <family val="2"/>
          </rPr>
          <t xml:space="preserve">
</t>
        </r>
        <r>
          <rPr>
            <b/>
            <sz val="9"/>
            <color indexed="81"/>
            <rFont val="Tahoma"/>
            <family val="2"/>
          </rPr>
          <t>Crop Code</t>
        </r>
        <r>
          <rPr>
            <sz val="9"/>
            <color indexed="81"/>
            <rFont val="Tahoma"/>
            <family val="2"/>
          </rPr>
          <t xml:space="preserve">
MZ=Maize, PD=Paddy, PM=Pearl Millet
</t>
        </r>
        <r>
          <rPr>
            <b/>
            <sz val="9"/>
            <color indexed="81"/>
            <rFont val="Tahoma"/>
            <family val="2"/>
          </rPr>
          <t>1=Segment</t>
        </r>
        <r>
          <rPr>
            <sz val="9"/>
            <color indexed="81"/>
            <rFont val="Tahoma"/>
            <family val="2"/>
          </rPr>
          <t xml:space="preserve">
</t>
        </r>
        <r>
          <rPr>
            <b/>
            <sz val="9"/>
            <color indexed="81"/>
            <rFont val="Tahoma"/>
            <family val="2"/>
          </rPr>
          <t>For Maize             For Paddy     For Pearl Millet</t>
        </r>
        <r>
          <rPr>
            <sz val="9"/>
            <color indexed="81"/>
            <rFont val="Tahoma"/>
            <family val="2"/>
          </rPr>
          <t xml:space="preserve">
1=Single cross       1=Hybrid        1=Dual Purpouse
2=3 Way              2=Varital        2=Fodder
3=Sweet Corm
D=Dry season
</t>
        </r>
        <r>
          <rPr>
            <b/>
            <sz val="9"/>
            <color indexed="81"/>
            <rFont val="Tahoma"/>
            <family val="2"/>
          </rPr>
          <t>Season Code</t>
        </r>
        <r>
          <rPr>
            <sz val="9"/>
            <color indexed="81"/>
            <rFont val="Tahoma"/>
            <family val="2"/>
          </rPr>
          <t xml:space="preserve">
W=Wet season, D=Dry season, S=Summer
17= 2017
</t>
        </r>
        <r>
          <rPr>
            <b/>
            <sz val="9"/>
            <color indexed="81"/>
            <rFont val="Tahoma"/>
            <family val="2"/>
          </rPr>
          <t>Year code:</t>
        </r>
        <r>
          <rPr>
            <sz val="9"/>
            <color indexed="81"/>
            <rFont val="Tahoma"/>
            <family val="2"/>
          </rPr>
          <t xml:space="preserve"> use last 2 digits of the year to be used
</t>
        </r>
        <r>
          <rPr>
            <b/>
            <sz val="9"/>
            <color indexed="81"/>
            <rFont val="Tahoma"/>
            <family val="2"/>
          </rPr>
          <t>Trial Code (R1 means RST in Region 1)</t>
        </r>
        <r>
          <rPr>
            <sz val="9"/>
            <color indexed="81"/>
            <rFont val="Tahoma"/>
            <family val="2"/>
          </rPr>
          <t xml:space="preserve">
R=RST
C=CT
O=OFD
</t>
        </r>
        <r>
          <rPr>
            <b/>
            <sz val="9"/>
            <color indexed="81"/>
            <rFont val="Tahoma"/>
            <family val="2"/>
          </rPr>
          <t>Region Code</t>
        </r>
        <r>
          <rPr>
            <sz val="9"/>
            <color indexed="81"/>
            <rFont val="Tahoma"/>
            <family val="2"/>
          </rPr>
          <t xml:space="preserve">
(Region1=1, Region2=2, Region3=3,Region4=4,Region5=5
1=Location
1=one up
AW Specific Location code as here AW is for Alwar.</t>
        </r>
      </text>
    </comment>
    <comment ref="B2" authorId="0">
      <text>
        <r>
          <rPr>
            <b/>
            <sz val="11"/>
            <color indexed="81"/>
            <rFont val="Calibri"/>
            <family val="2"/>
            <scheme val="minor"/>
          </rPr>
          <t>Author:</t>
        </r>
        <r>
          <rPr>
            <sz val="11"/>
            <color indexed="81"/>
            <rFont val="Calibri"/>
            <family val="2"/>
            <scheme val="minor"/>
          </rPr>
          <t xml:space="preserve">
Enter Location specific code</t>
        </r>
      </text>
    </comment>
    <comment ref="C2" authorId="0">
      <text>
        <r>
          <rPr>
            <b/>
            <sz val="11"/>
            <color indexed="81"/>
            <rFont val="Calibri"/>
            <family val="2"/>
            <scheme val="minor"/>
          </rPr>
          <t>Author:</t>
        </r>
        <r>
          <rPr>
            <sz val="11"/>
            <color indexed="81"/>
            <rFont val="Calibri"/>
            <family val="2"/>
            <scheme val="minor"/>
          </rPr>
          <t xml:space="preserve">
Enter State Code</t>
        </r>
      </text>
    </comment>
    <comment ref="D2" authorId="0">
      <text>
        <r>
          <rPr>
            <b/>
            <sz val="9"/>
            <color indexed="81"/>
            <rFont val="Tahoma"/>
            <family val="2"/>
          </rPr>
          <t>Author:</t>
        </r>
        <r>
          <rPr>
            <sz val="11"/>
            <color indexed="81"/>
            <rFont val="Calibri"/>
            <family val="2"/>
            <scheme val="minor"/>
          </rPr>
          <t xml:space="preserve">
Farmer Name/Village/District/State</t>
        </r>
      </text>
    </comment>
    <comment ref="F2" authorId="0">
      <text>
        <r>
          <rPr>
            <b/>
            <sz val="9"/>
            <color indexed="81"/>
            <rFont val="Tahoma"/>
            <family val="2"/>
          </rPr>
          <t>Author:</t>
        </r>
        <r>
          <rPr>
            <sz val="9"/>
            <color indexed="81"/>
            <rFont val="Tahoma"/>
            <family val="2"/>
          </rPr>
          <t xml:space="preserve">
Unique ID number of hybrid</t>
        </r>
      </text>
    </comment>
    <comment ref="G2" authorId="0">
      <text>
        <r>
          <rPr>
            <b/>
            <sz val="9"/>
            <color indexed="81"/>
            <rFont val="Tahoma"/>
            <family val="2"/>
          </rPr>
          <t>Author:</t>
        </r>
        <r>
          <rPr>
            <sz val="9"/>
            <color indexed="81"/>
            <rFont val="Tahoma"/>
            <family val="2"/>
          </rPr>
          <t xml:space="preserve">
Replication</t>
        </r>
      </text>
    </comment>
    <comment ref="H2" authorId="0">
      <text>
        <r>
          <rPr>
            <b/>
            <sz val="9"/>
            <color indexed="81"/>
            <rFont val="Tahoma"/>
            <family val="2"/>
          </rPr>
          <t>Author:</t>
        </r>
        <r>
          <rPr>
            <sz val="9"/>
            <color indexed="81"/>
            <rFont val="Tahoma"/>
            <family val="2"/>
          </rPr>
          <t xml:space="preserve">
 Date of sowing: Date when seed put in soil and irrigated</t>
        </r>
      </text>
    </comment>
    <comment ref="I2" authorId="0">
      <text>
        <r>
          <rPr>
            <b/>
            <sz val="9"/>
            <color indexed="81"/>
            <rFont val="Tahoma"/>
            <family val="2"/>
          </rPr>
          <t>Author:</t>
        </r>
        <r>
          <rPr>
            <sz val="9"/>
            <color indexed="81"/>
            <rFont val="Tahoma"/>
            <family val="2"/>
          </rPr>
          <t xml:space="preserve">
Date of planting</t>
        </r>
      </text>
    </comment>
    <comment ref="J2" authorId="0">
      <text>
        <r>
          <rPr>
            <b/>
            <sz val="9"/>
            <color indexed="81"/>
            <rFont val="Tahoma"/>
            <family val="2"/>
          </rPr>
          <t>Author:</t>
        </r>
        <r>
          <rPr>
            <sz val="9"/>
            <color indexed="81"/>
            <rFont val="Tahoma"/>
            <family val="2"/>
          </rPr>
          <t xml:space="preserve">
Plot size:Area of a unit plot Sqm</t>
        </r>
      </text>
    </comment>
    <comment ref="K2" authorId="0">
      <text>
        <r>
          <rPr>
            <b/>
            <sz val="9"/>
            <color indexed="81"/>
            <rFont val="Tahoma"/>
            <family val="2"/>
          </rPr>
          <t>Author:</t>
        </r>
        <r>
          <rPr>
            <sz val="9"/>
            <color indexed="81"/>
            <rFont val="Tahoma"/>
            <family val="2"/>
          </rPr>
          <t xml:space="preserve">
Initial plant vigor: Score on plant vigour after 10 &amp; 15 days of sowing in WS &amp; DS respectively, Where 1 is least vigorous and 9 is most vigorous.  6 could be used for check </t>
        </r>
      </text>
    </comment>
    <comment ref="L2" authorId="0">
      <text>
        <r>
          <rPr>
            <b/>
            <sz val="9"/>
            <color indexed="81"/>
            <rFont val="Tahoma"/>
            <family val="2"/>
          </rPr>
          <t>Author:</t>
        </r>
        <r>
          <rPr>
            <sz val="9"/>
            <color indexed="81"/>
            <rFont val="Tahoma"/>
            <family val="2"/>
          </rPr>
          <t xml:space="preserve">
Date of 50% flowering: Date when 50% of the total plants are in flowering.</t>
        </r>
      </text>
    </comment>
    <comment ref="M2" authorId="0">
      <text>
        <r>
          <rPr>
            <b/>
            <sz val="9"/>
            <color indexed="81"/>
            <rFont val="Tahoma"/>
            <family val="2"/>
          </rPr>
          <t>Author:</t>
        </r>
        <r>
          <rPr>
            <sz val="9"/>
            <color indexed="81"/>
            <rFont val="Tahoma"/>
            <family val="2"/>
          </rPr>
          <t xml:space="preserve">
50% Days to flowering: No of days when 50% plants are flowering.</t>
        </r>
      </text>
    </comment>
    <comment ref="N2" authorId="0">
      <text>
        <r>
          <rPr>
            <b/>
            <sz val="9"/>
            <color indexed="81"/>
            <rFont val="Tahoma"/>
            <family val="2"/>
          </rPr>
          <t>Author:</t>
        </r>
        <r>
          <rPr>
            <sz val="9"/>
            <color indexed="81"/>
            <rFont val="Tahoma"/>
            <family val="2"/>
          </rPr>
          <t xml:space="preserve">
DTFFT Days to 50% flowering  in transplanted condition</t>
        </r>
      </text>
    </comment>
    <comment ref="O2" authorId="0">
      <text>
        <r>
          <rPr>
            <b/>
            <sz val="9"/>
            <color indexed="81"/>
            <rFont val="Tahoma"/>
            <family val="2"/>
          </rPr>
          <t>Author:</t>
        </r>
        <r>
          <rPr>
            <sz val="9"/>
            <color indexed="81"/>
            <rFont val="Tahoma"/>
            <family val="2"/>
          </rPr>
          <t xml:space="preserve">
Plant height (in Cm): Height from ground level to the tip of the Head . Average height (in cm) of 5 plants </t>
        </r>
      </text>
    </comment>
    <comment ref="P2" authorId="0">
      <text>
        <r>
          <rPr>
            <b/>
            <sz val="9"/>
            <color indexed="81"/>
            <rFont val="Tahoma"/>
            <family val="2"/>
          </rPr>
          <t>Author:</t>
        </r>
        <r>
          <rPr>
            <sz val="9"/>
            <color indexed="81"/>
            <rFont val="Tahoma"/>
            <family val="2"/>
          </rPr>
          <t xml:space="preserve">
Plant harvested: No of plants of original entry harvested for yield </t>
        </r>
      </text>
    </comment>
    <comment ref="Q2" authorId="0">
      <text>
        <r>
          <rPr>
            <b/>
            <sz val="9"/>
            <color indexed="81"/>
            <rFont val="Tahoma"/>
            <family val="2"/>
          </rPr>
          <t>Author:</t>
        </r>
        <r>
          <rPr>
            <sz val="9"/>
            <color indexed="81"/>
            <rFont val="Tahoma"/>
            <family val="2"/>
          </rPr>
          <t xml:space="preserve">
Off type:No of off type plants in the plot (should not be mixed with test entry for yield )</t>
        </r>
      </text>
    </comment>
    <comment ref="R2" authorId="0">
      <text>
        <r>
          <rPr>
            <b/>
            <sz val="9"/>
            <color indexed="81"/>
            <rFont val="Tahoma"/>
            <family val="2"/>
          </rPr>
          <t>Author:</t>
        </r>
        <r>
          <rPr>
            <sz val="9"/>
            <color indexed="81"/>
            <rFont val="Tahoma"/>
            <family val="2"/>
          </rPr>
          <t>filler plants: No of filler plants planted if any (in case of less seeds)</t>
        </r>
      </text>
    </comment>
    <comment ref="S2" authorId="0">
      <text>
        <r>
          <rPr>
            <b/>
            <sz val="9"/>
            <color indexed="81"/>
            <rFont val="Tahoma"/>
            <family val="2"/>
          </rPr>
          <t>Author:</t>
        </r>
        <r>
          <rPr>
            <sz val="9"/>
            <color indexed="81"/>
            <rFont val="Tahoma"/>
            <family val="2"/>
          </rPr>
          <t xml:space="preserve">
Gaps: Number of missing plants(mortality)</t>
        </r>
      </text>
    </comment>
    <comment ref="T2" authorId="0">
      <text>
        <r>
          <rPr>
            <b/>
            <sz val="9"/>
            <color indexed="81"/>
            <rFont val="Tahoma"/>
            <family val="2"/>
          </rPr>
          <t>Author:</t>
        </r>
        <r>
          <rPr>
            <sz val="9"/>
            <color indexed="81"/>
            <rFont val="Tahoma"/>
            <family val="2"/>
          </rPr>
          <t xml:space="preserve">
Total Plants: Total no of plants in the plot at harvesting 
TPL=PL+BR+PP+OT+fill</t>
        </r>
      </text>
    </comment>
    <comment ref="U2" authorId="0">
      <text>
        <r>
          <rPr>
            <b/>
            <sz val="9"/>
            <color indexed="81"/>
            <rFont val="Tahoma"/>
            <family val="2"/>
          </rPr>
          <t>Author:</t>
        </r>
        <r>
          <rPr>
            <sz val="9"/>
            <color indexed="81"/>
            <rFont val="Tahoma"/>
            <family val="2"/>
          </rPr>
          <t xml:space="preserve">
Numer of Productive tillers: yield contributing heads per plant, Average of 5 contineous plants at 2 represantative spots total no of tillers/10</t>
        </r>
      </text>
    </comment>
    <comment ref="V2" authorId="0">
      <text>
        <r>
          <rPr>
            <b/>
            <sz val="9"/>
            <color indexed="81"/>
            <rFont val="Tahoma"/>
            <family val="2"/>
          </rPr>
          <t>Author:</t>
        </r>
        <r>
          <rPr>
            <sz val="9"/>
            <color indexed="81"/>
            <rFont val="Tahoma"/>
            <family val="2"/>
          </rPr>
          <t xml:space="preserve">
Plot Yield :yield of harvested heads per plot on the day of harvesting</t>
        </r>
      </text>
    </comment>
    <comment ref="W2" authorId="0">
      <text>
        <r>
          <rPr>
            <b/>
            <sz val="9"/>
            <color indexed="81"/>
            <rFont val="Tahoma"/>
            <family val="2"/>
          </rPr>
          <t>Author:</t>
        </r>
        <r>
          <rPr>
            <sz val="9"/>
            <color indexed="81"/>
            <rFont val="Tahoma"/>
            <family val="2"/>
          </rPr>
          <t xml:space="preserve">
Grain yield: Grain yield per plot to be recorded along with moisture (in kg)</t>
        </r>
      </text>
    </comment>
    <comment ref="X2" authorId="0">
      <text>
        <r>
          <rPr>
            <b/>
            <sz val="9"/>
            <color indexed="81"/>
            <rFont val="Tahoma"/>
            <family val="2"/>
          </rPr>
          <t>Author:</t>
        </r>
        <r>
          <rPr>
            <sz val="9"/>
            <color indexed="81"/>
            <rFont val="Tahoma"/>
            <family val="2"/>
          </rPr>
          <t xml:space="preserve">
moisture %: Grain moisture percentage at the time of yield</t>
        </r>
      </text>
    </comment>
    <comment ref="Y2" authorId="0">
      <text>
        <r>
          <rPr>
            <b/>
            <sz val="9"/>
            <color indexed="81"/>
            <rFont val="Tahoma"/>
            <family val="2"/>
          </rPr>
          <t>Author:</t>
        </r>
        <r>
          <rPr>
            <sz val="9"/>
            <color indexed="81"/>
            <rFont val="Tahoma"/>
            <family val="2"/>
          </rPr>
          <t xml:space="preserve">
Adjusted Yield: Plot yield adjusted by plants harvested to total plants at 13% moisture. AYLD=((GYLD/PL*TPL) * (100-Moisture)/87)</t>
        </r>
      </text>
    </comment>
    <comment ref="Z2" authorId="0">
      <text>
        <r>
          <rPr>
            <b/>
            <sz val="9"/>
            <color indexed="81"/>
            <rFont val="Tahoma"/>
            <family val="2"/>
          </rPr>
          <t>Author:</t>
        </r>
        <r>
          <rPr>
            <sz val="9"/>
            <color indexed="81"/>
            <rFont val="Tahoma"/>
            <family val="2"/>
          </rPr>
          <t xml:space="preserve">
Yield per HectareYield Per  Hectare: Yield converted to Kg/ha YLDH=AYLD/AREA*10000</t>
        </r>
      </text>
    </comment>
    <comment ref="AB2" authorId="0">
      <text>
        <r>
          <rPr>
            <b/>
            <sz val="9"/>
            <color indexed="81"/>
            <rFont val="Tahoma"/>
            <family val="2"/>
          </rPr>
          <t>Author:</t>
        </r>
        <r>
          <rPr>
            <sz val="9"/>
            <color indexed="81"/>
            <rFont val="Tahoma"/>
            <family val="2"/>
          </rPr>
          <t xml:space="preserve">
Grain Colour Whitish, cream, yellow, grey, deep grey, grey brown, yellow brown</t>
        </r>
      </text>
    </comment>
    <comment ref="AC2" authorId="0">
      <text>
        <r>
          <rPr>
            <b/>
            <sz val="9"/>
            <color indexed="81"/>
            <rFont val="Tahoma"/>
            <family val="2"/>
          </rPr>
          <t>Author:</t>
        </r>
        <r>
          <rPr>
            <sz val="9"/>
            <color indexed="81"/>
            <rFont val="Tahoma"/>
            <family val="2"/>
          </rPr>
          <t xml:space="preserve">
Grain Type: Obovate, elliptical, hexagonal, globular</t>
        </r>
      </text>
    </comment>
    <comment ref="AD2" authorId="0">
      <text>
        <r>
          <rPr>
            <b/>
            <sz val="9"/>
            <color indexed="81"/>
            <rFont val="Tahoma"/>
            <family val="2"/>
          </rPr>
          <t>Author:</t>
        </r>
        <r>
          <rPr>
            <sz val="9"/>
            <color indexed="81"/>
            <rFont val="Tahoma"/>
            <family val="2"/>
          </rPr>
          <t xml:space="preserve">
Tip sterility: Average tip sterility based on 5 spikes</t>
        </r>
      </text>
    </comment>
    <comment ref="AE2" authorId="0">
      <text>
        <r>
          <rPr>
            <b/>
            <sz val="9"/>
            <color indexed="81"/>
            <rFont val="Tahoma"/>
            <family val="2"/>
          </rPr>
          <t>Author:</t>
        </r>
        <r>
          <rPr>
            <sz val="9"/>
            <color indexed="81"/>
            <rFont val="Tahoma"/>
            <family val="2"/>
          </rPr>
          <t xml:space="preserve">
Cob Uniformity Score: Uniformity according to shape, size &amp; colour</t>
        </r>
      </text>
    </comment>
    <comment ref="AF2" authorId="0">
      <text>
        <r>
          <rPr>
            <b/>
            <sz val="9"/>
            <color indexed="81"/>
            <rFont val="Tahoma"/>
            <family val="2"/>
          </rPr>
          <t>Author:</t>
        </r>
        <r>
          <rPr>
            <sz val="9"/>
            <color indexed="81"/>
            <rFont val="Tahoma"/>
            <family val="2"/>
          </rPr>
          <t xml:space="preserve">
Root Lodging</t>
        </r>
      </text>
    </comment>
    <comment ref="AG2" authorId="0">
      <text>
        <r>
          <rPr>
            <b/>
            <sz val="9"/>
            <color indexed="81"/>
            <rFont val="Tahoma"/>
            <family val="2"/>
          </rPr>
          <t>Author:</t>
        </r>
        <r>
          <rPr>
            <sz val="9"/>
            <color indexed="81"/>
            <rFont val="Tahoma"/>
            <family val="2"/>
          </rPr>
          <t xml:space="preserve">
Stem Lodging: Stem Break Lodging</t>
        </r>
      </text>
    </comment>
    <comment ref="AH2" authorId="0">
      <text>
        <r>
          <rPr>
            <b/>
            <sz val="9"/>
            <color indexed="81"/>
            <rFont val="Tahoma"/>
            <family val="2"/>
          </rPr>
          <t>Author:</t>
        </r>
        <r>
          <rPr>
            <sz val="9"/>
            <color indexed="81"/>
            <rFont val="Tahoma"/>
            <family val="2"/>
          </rPr>
          <t xml:space="preserve">
Downey mildew incidence observed 
When:30-35 Days
no incidence, Less than check , More than check, equal to check</t>
        </r>
      </text>
    </comment>
    <comment ref="AI2" authorId="0">
      <text>
        <r>
          <rPr>
            <b/>
            <sz val="9"/>
            <color indexed="81"/>
            <rFont val="Tahoma"/>
            <family val="2"/>
          </rPr>
          <t>Author:</t>
        </r>
        <r>
          <rPr>
            <sz val="9"/>
            <color indexed="81"/>
            <rFont val="Tahoma"/>
            <family val="2"/>
          </rPr>
          <t xml:space="preserve">
downey mildew score as per AICRP, visual scoring, Disease incidence  &lt;0-5% Highly Resistant;  &gt;5%-10% Resistant;  &gt;10-25% susceptible, &gt;25% highly susceptible
When:30-35 Days</t>
        </r>
      </text>
    </comment>
    <comment ref="AJ2" authorId="0">
      <text>
        <r>
          <rPr>
            <b/>
            <sz val="9"/>
            <color indexed="81"/>
            <rFont val="Tahoma"/>
            <family val="2"/>
          </rPr>
          <t>Author:</t>
        </r>
        <r>
          <rPr>
            <sz val="9"/>
            <color indexed="81"/>
            <rFont val="Tahoma"/>
            <family val="2"/>
          </rPr>
          <t xml:space="preserve">
Bajra Blast: Blast incidence observed 
When: Whole crop duration
no incidence, Less than check , More than check, equal to check</t>
        </r>
      </text>
    </comment>
    <comment ref="AK2" authorId="0">
      <text>
        <r>
          <rPr>
            <b/>
            <sz val="9"/>
            <color indexed="81"/>
            <rFont val="Tahoma"/>
            <family val="2"/>
          </rPr>
          <t>Author:</t>
        </r>
        <r>
          <rPr>
            <sz val="9"/>
            <color indexed="81"/>
            <rFont val="Tahoma"/>
            <family val="2"/>
          </rPr>
          <t xml:space="preserve">
Bajra Rust: Incidence observed in breeding trial
When:Whole crop duration
no incidence, Less than check , More than check, equal to check</t>
        </r>
      </text>
    </comment>
  </commentList>
</comments>
</file>

<file path=xl/sharedStrings.xml><?xml version="1.0" encoding="utf-8"?>
<sst xmlns="http://schemas.openxmlformats.org/spreadsheetml/2006/main" count="1189" uniqueCount="371">
  <si>
    <t>Must</t>
  </si>
  <si>
    <t>Nice</t>
  </si>
  <si>
    <t>DTCC</t>
  </si>
  <si>
    <t>Experiment</t>
  </si>
  <si>
    <t>Location</t>
  </si>
  <si>
    <t>State</t>
  </si>
  <si>
    <t>Farmer Name &amp; Address</t>
  </si>
  <si>
    <t>Entry</t>
  </si>
  <si>
    <t>ID</t>
  </si>
  <si>
    <t>REP</t>
  </si>
  <si>
    <t>DOS</t>
  </si>
  <si>
    <t>DOP</t>
  </si>
  <si>
    <t>Date of Visit</t>
  </si>
  <si>
    <t>Observation taken by</t>
  </si>
  <si>
    <t>AREA</t>
  </si>
  <si>
    <t>5FG</t>
  </si>
  <si>
    <t>50FG</t>
  </si>
  <si>
    <t>50DF</t>
  </si>
  <si>
    <t>PH</t>
  </si>
  <si>
    <t>EBT</t>
  </si>
  <si>
    <t>FS</t>
  </si>
  <si>
    <t>SS</t>
  </si>
  <si>
    <t>SPF</t>
  </si>
  <si>
    <t>GT</t>
  </si>
  <si>
    <t>NP</t>
  </si>
  <si>
    <t>SP</t>
  </si>
  <si>
    <t>OT</t>
  </si>
  <si>
    <t>FL</t>
  </si>
  <si>
    <t>GAP</t>
  </si>
  <si>
    <t>TP</t>
  </si>
  <si>
    <t>GYLD</t>
  </si>
  <si>
    <t>MOI</t>
  </si>
  <si>
    <t>AYLD</t>
  </si>
  <si>
    <t>YLDH</t>
  </si>
  <si>
    <t>Rank</t>
  </si>
  <si>
    <t>% of Lodged plants</t>
  </si>
  <si>
    <t>LOD</t>
  </si>
  <si>
    <t>DSFR</t>
  </si>
  <si>
    <t>Disease/ Pest related observation</t>
  </si>
  <si>
    <t>REMARKS</t>
  </si>
  <si>
    <t>TE</t>
  </si>
  <si>
    <t>Manager</t>
  </si>
  <si>
    <t>HR</t>
  </si>
  <si>
    <t>1 ACRE</t>
  </si>
  <si>
    <t>YNR</t>
  </si>
  <si>
    <t>Remarks</t>
  </si>
  <si>
    <t>Total</t>
  </si>
  <si>
    <t>IPV</t>
  </si>
  <si>
    <t>DOA</t>
  </si>
  <si>
    <t>DTA</t>
  </si>
  <si>
    <t>DOSI</t>
  </si>
  <si>
    <t>DTSI</t>
  </si>
  <si>
    <t>ASI</t>
  </si>
  <si>
    <t>CH</t>
  </si>
  <si>
    <t>HC</t>
  </si>
  <si>
    <t>NC</t>
  </si>
  <si>
    <t>BP</t>
  </si>
  <si>
    <t>PP</t>
  </si>
  <si>
    <t>PYLD</t>
  </si>
  <si>
    <t>CYLD</t>
  </si>
  <si>
    <t xml:space="preserve">GR </t>
  </si>
  <si>
    <t>CYLD5</t>
  </si>
  <si>
    <t>GYLD5</t>
  </si>
  <si>
    <t>GR5</t>
  </si>
  <si>
    <t>AYLDH5</t>
  </si>
  <si>
    <t>YLDH5</t>
  </si>
  <si>
    <t>GC</t>
  </si>
  <si>
    <t>TF</t>
  </si>
  <si>
    <t>CU</t>
  </si>
  <si>
    <t>LODR</t>
  </si>
  <si>
    <t>LODG</t>
  </si>
  <si>
    <t>TWT</t>
  </si>
  <si>
    <t>DMFS</t>
  </si>
  <si>
    <t>NLBFS</t>
  </si>
  <si>
    <t>SRFR</t>
  </si>
  <si>
    <t>Check 9144</t>
  </si>
  <si>
    <t>Address:-vill.khurdikhera Distt.Saharanpur</t>
  </si>
  <si>
    <t>Address:-vill.Kashipur Distt.Saharanpur</t>
  </si>
  <si>
    <t>DOFF</t>
  </si>
  <si>
    <t>DTFF</t>
  </si>
  <si>
    <t>DTFFT</t>
  </si>
  <si>
    <t>NPT</t>
  </si>
  <si>
    <t>DMAS</t>
  </si>
  <si>
    <t>BLFS</t>
  </si>
  <si>
    <t>RUFS</t>
  </si>
  <si>
    <t>SONU RANA</t>
  </si>
  <si>
    <t>KHATOULI, DISTT-PANCHKULA</t>
  </si>
  <si>
    <t>SUKHDEV SINGH</t>
  </si>
  <si>
    <t>KHATOULA, DISTT-PANCHKULA</t>
  </si>
  <si>
    <t>RANBIR RANA</t>
  </si>
  <si>
    <t>MAULI,DISTT-PANCHKULA</t>
  </si>
  <si>
    <t>KULDEEP SINGH</t>
  </si>
  <si>
    <t xml:space="preserve">      ALIPUR ,DISST-PANCHKULA</t>
  </si>
  <si>
    <t>SANJU SINGH</t>
  </si>
  <si>
    <t xml:space="preserve">    PARWALA,DISTT-PANCHKULA</t>
  </si>
  <si>
    <t xml:space="preserve">CHAMNA SINGH </t>
  </si>
  <si>
    <t xml:space="preserve">    TABHAR,DISTT-PANCHKULA</t>
  </si>
  <si>
    <t xml:space="preserve">KULDEEP SINGH </t>
  </si>
  <si>
    <t xml:space="preserve">     AMRALA,DISTT-PANCHKULA</t>
  </si>
  <si>
    <t>VISHAL RANA</t>
  </si>
  <si>
    <t xml:space="preserve">     KHATOULI ,DISTT-PANCHKULA</t>
  </si>
  <si>
    <t>PRINCE SAINI</t>
  </si>
  <si>
    <t xml:space="preserve">   RAIPUR RANI ,DISTT-PANCHKULA</t>
  </si>
  <si>
    <t>OFD- 2111 N</t>
  </si>
  <si>
    <t>Check -468</t>
  </si>
  <si>
    <t>Check -7301</t>
  </si>
  <si>
    <t>Check -127</t>
  </si>
  <si>
    <t>Check -SWIFT GOLD</t>
  </si>
  <si>
    <t>PARDEEP RANA</t>
  </si>
  <si>
    <t xml:space="preserve">     GOLPURA ,DISTT-AMBALA</t>
  </si>
  <si>
    <t>Check -7004</t>
  </si>
  <si>
    <t>Y.NAGAR</t>
  </si>
  <si>
    <t>ANIL RANA</t>
  </si>
  <si>
    <t>UGALA,DISTT-AMBALA</t>
  </si>
  <si>
    <t>OFD-2111 N</t>
  </si>
  <si>
    <t>PR126</t>
  </si>
  <si>
    <t xml:space="preserve">SURINDER </t>
  </si>
  <si>
    <t>BARTHLI, DISTT-AMBALA</t>
  </si>
  <si>
    <t>KARAN</t>
  </si>
  <si>
    <t>SAVA127</t>
  </si>
  <si>
    <t>PUSHKAR RANA</t>
  </si>
  <si>
    <t>SOHANA,DISTT-AMBALA</t>
  </si>
  <si>
    <t>SUKHBIR</t>
  </si>
  <si>
    <t>GUNDYANA,DISTT-YNR</t>
  </si>
  <si>
    <t>BHARAT KUMAR</t>
  </si>
  <si>
    <t>NONI,DISTT-AMBALA</t>
  </si>
  <si>
    <t>ROHIT KUMAR</t>
  </si>
  <si>
    <t>PAPALOTHA,DISTT-AMBALA</t>
  </si>
  <si>
    <t>SUNDERLAL</t>
  </si>
  <si>
    <t>TAPLA,DISTT-AMBALA</t>
  </si>
  <si>
    <t>RANJEET SINGH</t>
  </si>
  <si>
    <t>KALANPUR,DISTT-YNR</t>
  </si>
  <si>
    <t>MONMOHAN SINGH</t>
  </si>
  <si>
    <t>KODWA ,DISTT-AMBALA</t>
  </si>
  <si>
    <t>AJAY</t>
  </si>
  <si>
    <t>TAHRI,DISTT-YNR</t>
  </si>
  <si>
    <t xml:space="preserve">SOHALJEET </t>
  </si>
  <si>
    <t>THIMO,DISTT-YNR</t>
  </si>
  <si>
    <t>ISHAR SINGH</t>
  </si>
  <si>
    <t>KOT,DISTT-YNR</t>
  </si>
  <si>
    <t>SWIFT</t>
  </si>
  <si>
    <t>25p35</t>
  </si>
  <si>
    <t>KAVERI 468</t>
  </si>
  <si>
    <t>KULDEEP</t>
  </si>
  <si>
    <t>ARJUNMAJAR,DISTT-YNR</t>
  </si>
  <si>
    <t xml:space="preserve">PARDEEP </t>
  </si>
  <si>
    <t>RASI-117</t>
  </si>
  <si>
    <t>KAWARI7299</t>
  </si>
  <si>
    <t>Name:-VISHU KUMAR</t>
  </si>
  <si>
    <t>OFD- 4324</t>
  </si>
  <si>
    <t>Address:vill.ALIPURA. Distt.Saharanpur</t>
  </si>
  <si>
    <t>NAME.VIPIN CHAUHAN</t>
  </si>
  <si>
    <t>OFD: 4324</t>
  </si>
  <si>
    <t>1ACRE</t>
  </si>
  <si>
    <t>Address:vill.RAZAPUR            Distt.Saharanpur</t>
  </si>
  <si>
    <t>Name:-MANOJ</t>
  </si>
  <si>
    <t>OFD 4324</t>
  </si>
  <si>
    <t>Address:-vill.Khurdikhera Distt.Saharanpur</t>
  </si>
  <si>
    <t>Name:-Sahurk ali</t>
  </si>
  <si>
    <t xml:space="preserve">1ACRE </t>
  </si>
  <si>
    <t>Address:-vill.RAZAPUR Distt.Saharanpur</t>
  </si>
  <si>
    <t>Check9144</t>
  </si>
  <si>
    <t>Name:-SANJAY</t>
  </si>
  <si>
    <t>1Acre</t>
  </si>
  <si>
    <t xml:space="preserve">Address:-vill.ALIPURA Distt.Saharanapur </t>
  </si>
  <si>
    <t>Name:-RAJESH</t>
  </si>
  <si>
    <t>Name kaala.</t>
  </si>
  <si>
    <t>Name:- Sandeep</t>
  </si>
  <si>
    <t>Name:-VOIND SINGH</t>
  </si>
  <si>
    <t xml:space="preserve">Address:vill.Alipur,Distt.Saharanapur </t>
  </si>
  <si>
    <t>Name:-TITU RANA</t>
  </si>
  <si>
    <t>Name SATESH KUMAR</t>
  </si>
  <si>
    <t>Address:-vill.Jasmour Distt.Saharanpur</t>
  </si>
  <si>
    <t>Name:- PAWAN SINGH</t>
  </si>
  <si>
    <t>KARNAL</t>
  </si>
  <si>
    <t>DEEPAK</t>
  </si>
  <si>
    <t>NARBIR</t>
  </si>
  <si>
    <t>1199-1200</t>
  </si>
  <si>
    <t>DESHRAJ</t>
  </si>
  <si>
    <t>1183-1184</t>
  </si>
  <si>
    <t>RAVINDER</t>
  </si>
  <si>
    <t>BIRENDER SINGH</t>
  </si>
  <si>
    <t>769-768</t>
  </si>
  <si>
    <t>SURENDER SINGH</t>
  </si>
  <si>
    <t>RAHUL SINGH</t>
  </si>
  <si>
    <t>1170-1171</t>
  </si>
  <si>
    <t>OMVEER</t>
  </si>
  <si>
    <t>783-782</t>
  </si>
  <si>
    <t>AJAY SINGH</t>
  </si>
  <si>
    <t>791-790</t>
  </si>
  <si>
    <t>792-793</t>
  </si>
  <si>
    <t>KARTAR SINGH</t>
  </si>
  <si>
    <t>1174-1175</t>
  </si>
  <si>
    <t>KARN SINGH</t>
  </si>
  <si>
    <t xml:space="preserve">RAJU VILL FATEHGAR </t>
  </si>
  <si>
    <t>DISTT YNR</t>
  </si>
  <si>
    <t>KULDEEP VIIL PURAN</t>
  </si>
  <si>
    <t>SATISH VILL ALIPURA</t>
  </si>
  <si>
    <t>SHAM LAL VILL PURAN</t>
  </si>
  <si>
    <t>ROHTASH VILL GUMTHALA</t>
  </si>
  <si>
    <t>SUBHASH VILL KHUKHANI</t>
  </si>
  <si>
    <t>SHYAM LAL VILL SHEKHPURA</t>
  </si>
  <si>
    <t>DISTT KNL</t>
  </si>
  <si>
    <t>MAHINDER VILL GARHI BIRBAL</t>
  </si>
  <si>
    <t>RAM SINGH VILL SHEKHPURA</t>
  </si>
  <si>
    <t>NARMEL VILL NURPUR</t>
  </si>
  <si>
    <t>DISTT AMB</t>
  </si>
  <si>
    <t>OM PARAKSH VILL DURANA</t>
  </si>
  <si>
    <t>RAJIV VILL NURPUR</t>
  </si>
  <si>
    <t>MA;KEET VILL KONKPUR</t>
  </si>
  <si>
    <t>JASBIR VILLSAINI MAJRA</t>
  </si>
  <si>
    <t>DISTT KKR</t>
  </si>
  <si>
    <t>SANJEEV VILLMALWA</t>
  </si>
  <si>
    <t>BALKAR VILLSAINI MAJRA</t>
  </si>
  <si>
    <t>CHANDER PAL VILLDUKHEDI</t>
  </si>
  <si>
    <t>HARJINDER VILL NURUPUR</t>
  </si>
  <si>
    <t>NATHI RAM VILL CHHPRA</t>
  </si>
  <si>
    <t>SUKHDEV SINGH VILL BORIPUR</t>
  </si>
  <si>
    <t>SUKHDEV VILLMUGALMAJRA</t>
  </si>
  <si>
    <t>ANGREJ SINGH VILL KHANPUR</t>
  </si>
  <si>
    <t xml:space="preserve">RAJNISH VILL JAROLI </t>
  </si>
  <si>
    <t>KALYAN VILL RAM NAGAR</t>
  </si>
  <si>
    <t>SAMANDEEP VILL RAMNAGAR</t>
  </si>
  <si>
    <t>AVTAR VILL DURALA</t>
  </si>
  <si>
    <t>DSR</t>
  </si>
  <si>
    <t>JAGTAR VILLDURALA</t>
  </si>
  <si>
    <t>KARMALJEET VILL DURALA</t>
  </si>
  <si>
    <t>RAM SINGH VILL HALDHARI</t>
  </si>
  <si>
    <t>SHARVAN  VILL BORIPUR</t>
  </si>
  <si>
    <t>TARSEM VILL HALDHARI</t>
  </si>
  <si>
    <t>RAMESH VILL CHUHARMAL</t>
  </si>
  <si>
    <t>DISTT  MUKTASAR</t>
  </si>
  <si>
    <t>BIJENDER VILL SADRWALA</t>
  </si>
  <si>
    <t>DISTT MUKTARSAR</t>
  </si>
  <si>
    <t>HARDEEP VILL BHADSAR</t>
  </si>
  <si>
    <t>PREET VILLSADARWALA</t>
  </si>
  <si>
    <t>SUKHCHAIN VILLUDAKARAN</t>
  </si>
  <si>
    <t>PARAGAT VILL BADHAI</t>
  </si>
  <si>
    <t>RAGUBIR VILLKHANEKI</t>
  </si>
  <si>
    <t>BALINDER VILLSADARWALA</t>
  </si>
  <si>
    <t>SHINDER VILLDABRA</t>
  </si>
  <si>
    <t>YADVINDER VILLBHAGCHARI</t>
  </si>
  <si>
    <t>JAGDEV VII BHANGCHARI</t>
  </si>
  <si>
    <t>BALJIT VILL BHADGSAR</t>
  </si>
  <si>
    <t>ROOP SINGH VILLBHANGSAR</t>
  </si>
  <si>
    <t>HARPREET VILL FATANWALA</t>
  </si>
  <si>
    <t>SR NO</t>
  </si>
  <si>
    <t xml:space="preserve">TM </t>
  </si>
  <si>
    <t>W/L</t>
  </si>
  <si>
    <t>DTM</t>
  </si>
  <si>
    <t>RAM PARKASH</t>
  </si>
  <si>
    <t>Kangra</t>
  </si>
  <si>
    <t>Jammu</t>
  </si>
  <si>
    <t>Ajeet singh vill Dhadmb</t>
  </si>
  <si>
    <t>W</t>
  </si>
  <si>
    <t>high blb</t>
  </si>
  <si>
    <t>OFDs</t>
  </si>
  <si>
    <t>Check</t>
  </si>
  <si>
    <t>Avg YlDH OFD</t>
  </si>
  <si>
    <t>Avg YlDH Check</t>
  </si>
  <si>
    <t>OFD Win</t>
  </si>
  <si>
    <t>Check Win</t>
  </si>
  <si>
    <t>OFDs Win (%)</t>
  </si>
  <si>
    <t>incr/Dicr%</t>
  </si>
  <si>
    <t>Sava</t>
  </si>
  <si>
    <t>Mayank danura</t>
  </si>
  <si>
    <t>Raohini Dhanuara</t>
  </si>
  <si>
    <t>L</t>
  </si>
  <si>
    <t>low blb</t>
  </si>
  <si>
    <t>RINESH KUMAR</t>
  </si>
  <si>
    <t>LADWA</t>
  </si>
  <si>
    <t>Ramesh singh vill Khanudha</t>
  </si>
  <si>
    <r>
      <t>short hieght,long and low grain density penical,very good LS grain,observed high BLBavg Maturity 105 days ,</t>
    </r>
    <r>
      <rPr>
        <b/>
        <sz val="11"/>
        <color rgb="FFFF0000"/>
        <rFont val="Calibri"/>
        <family val="2"/>
        <scheme val="minor"/>
      </rPr>
      <t>Rejected</t>
    </r>
  </si>
  <si>
    <t>VNR</t>
  </si>
  <si>
    <t>Deepak Mamchand</t>
  </si>
  <si>
    <t>HR sales</t>
  </si>
  <si>
    <t>Rakhma singh vill Jadula</t>
  </si>
  <si>
    <t>51-1</t>
  </si>
  <si>
    <t>sava</t>
  </si>
  <si>
    <t>Vagesh singh vill Palewala</t>
  </si>
  <si>
    <t>48-1</t>
  </si>
  <si>
    <t>Mandeep vill Baroth</t>
  </si>
  <si>
    <t>61-1</t>
  </si>
  <si>
    <t>CHK</t>
  </si>
  <si>
    <t>Muktsar</t>
  </si>
  <si>
    <t>PB sales</t>
  </si>
  <si>
    <t>Foja singh vill Dabra</t>
  </si>
  <si>
    <t>25-1</t>
  </si>
  <si>
    <t>2111N</t>
  </si>
  <si>
    <t>15-1</t>
  </si>
  <si>
    <r>
      <t>Medium hieght,medium long penical ,very good grain densiry, MS grain,chafiness very low,Avg tiller 11-12 good disease tolerance,avg maturity 115 days, good lodging tolerane,</t>
    </r>
    <r>
      <rPr>
        <b/>
        <sz val="11"/>
        <color rgb="FF00B050"/>
        <rFont val="Calibri"/>
        <family val="2"/>
        <scheme val="minor"/>
      </rPr>
      <t>Selection</t>
    </r>
    <r>
      <rPr>
        <b/>
        <sz val="11"/>
        <rFont val="Calibri"/>
        <family val="2"/>
        <scheme val="minor"/>
      </rPr>
      <t xml:space="preserve"> target geograpghy Haryana, Muktsar, malote ,Rajpura, Kharad,Target Hybrides Sava 7301,7299,sava 127,</t>
    </r>
  </si>
  <si>
    <t>Surendra singh vill Dabkheda</t>
  </si>
  <si>
    <t>50-1</t>
  </si>
  <si>
    <t>Nayab singh vill Alipura</t>
  </si>
  <si>
    <t>33-1</t>
  </si>
  <si>
    <t>Darbara singh  vill Dhand</t>
  </si>
  <si>
    <t>47-1</t>
  </si>
  <si>
    <t xml:space="preserve">Check </t>
  </si>
  <si>
    <t>Harinam singh vill Komboj</t>
  </si>
  <si>
    <t>49-1</t>
  </si>
  <si>
    <t>Kaveri</t>
  </si>
  <si>
    <t>HR Sales</t>
  </si>
  <si>
    <t>Raghubir singh, karalmajra</t>
  </si>
  <si>
    <t>540-1</t>
  </si>
  <si>
    <t>Satish Kumar, Ramnagar</t>
  </si>
  <si>
    <t>542-2</t>
  </si>
  <si>
    <t>Tagdeep singh vill Balamghar</t>
  </si>
  <si>
    <t>543-1</t>
  </si>
  <si>
    <t>kaveri</t>
  </si>
  <si>
    <t>PR 126</t>
  </si>
  <si>
    <t>Swiftgold</t>
  </si>
  <si>
    <t>Ashok Kumar, Dodakheri</t>
  </si>
  <si>
    <t>538-1</t>
  </si>
  <si>
    <t>Ashok Kumar, Dada kheri</t>
  </si>
  <si>
    <t>PR</t>
  </si>
  <si>
    <t xml:space="preserve"> PR126</t>
  </si>
  <si>
    <t>Ramesh singh vill  Jhajhanpur</t>
  </si>
  <si>
    <t>537-1</t>
  </si>
  <si>
    <r>
      <t xml:space="preserve">Medium hieght, long and medium grain density penical,MS bold grain,medium tillers,good lodging tolerance,low chiffiness, </t>
    </r>
    <r>
      <rPr>
        <b/>
        <sz val="11"/>
        <color rgb="FFFFC000"/>
        <rFont val="Calibri"/>
        <family val="2"/>
        <scheme val="minor"/>
      </rPr>
      <t xml:space="preserve">Retest </t>
    </r>
  </si>
  <si>
    <t>Rajbir, village. Deeg</t>
  </si>
  <si>
    <t>Paras kumar vill Jhajhanpur</t>
  </si>
  <si>
    <t>534-1</t>
  </si>
  <si>
    <t>swift gold</t>
  </si>
  <si>
    <t>Rajveer singh vill khanodha</t>
  </si>
  <si>
    <t>762-1</t>
  </si>
  <si>
    <t>Deepak Mamchand vill Khanudha</t>
  </si>
  <si>
    <t>771-1</t>
  </si>
  <si>
    <t>Rakesh vill Alipura</t>
  </si>
  <si>
    <t>773-1</t>
  </si>
  <si>
    <t>Rasi117</t>
  </si>
  <si>
    <t>Jagjeet singh vill Habatpur</t>
  </si>
  <si>
    <t>775-1</t>
  </si>
  <si>
    <r>
      <t xml:space="preserve">short hieght, medium long penical, good grain density,LS thin grain ,very low dwarf plant virus compare to 7301,very good lodging tolerance,good seed setting, </t>
    </r>
    <r>
      <rPr>
        <b/>
        <sz val="11"/>
        <color rgb="FF00B050"/>
        <rFont val="Calibri"/>
        <family val="2"/>
        <scheme val="minor"/>
      </rPr>
      <t>Selection</t>
    </r>
    <r>
      <rPr>
        <b/>
        <sz val="11"/>
        <rFont val="Calibri"/>
        <family val="2"/>
        <scheme val="minor"/>
      </rPr>
      <t xml:space="preserve"> Target Geography,HR ,PB ,Mutksar,malote,Kharad, Jammu,Target hybrids and verity, sava 134,PR 126,</t>
    </r>
  </si>
  <si>
    <t>774-1</t>
  </si>
  <si>
    <t>P1WS22OF</t>
  </si>
  <si>
    <t xml:space="preserve">Kueukhetra </t>
  </si>
  <si>
    <t>CHk</t>
  </si>
  <si>
    <t>772-1</t>
  </si>
  <si>
    <t>Nishan singh vill sadarwala</t>
  </si>
  <si>
    <t>767-1</t>
  </si>
  <si>
    <t>rasi</t>
  </si>
  <si>
    <t>SUNIL KUMAR</t>
  </si>
  <si>
    <t>Yamunanagar</t>
  </si>
  <si>
    <t>Satish vill Khanpur</t>
  </si>
  <si>
    <t>71-1,72-1</t>
  </si>
  <si>
    <t>Parveen vill Sukhdaspur</t>
  </si>
  <si>
    <t>67-1.68-1</t>
  </si>
  <si>
    <t>Mohan lal vill Ghagnauri</t>
  </si>
  <si>
    <t>65-1</t>
  </si>
  <si>
    <t>Ranan vill Gagrnuri</t>
  </si>
  <si>
    <t>66-1</t>
  </si>
  <si>
    <r>
      <t>Medium ht,good penical,MS grain,Avg tiller 9-10,no lodging,but have high dwarf plant virus ,Final impression,</t>
    </r>
    <r>
      <rPr>
        <b/>
        <sz val="11"/>
        <color rgb="FFFF0000"/>
        <rFont val="Calibri"/>
        <family val="2"/>
        <scheme val="minor"/>
      </rPr>
      <t xml:space="preserve"> Rejected</t>
    </r>
  </si>
  <si>
    <t>Sohan lal vill Khanpur</t>
  </si>
  <si>
    <t>69-1</t>
  </si>
  <si>
    <t>Sales OFD</t>
  </si>
  <si>
    <t>Sonipat</t>
  </si>
  <si>
    <t>Kularam</t>
  </si>
  <si>
    <t>CP-1</t>
  </si>
  <si>
    <t>MEDIUM HEIGHT,MEDIUM LONG CONICAL EAR HEAD,WITH GOOD COMPACTNESS,CLEAR EXERTION TIP AND BASE GOOD SEED SETTING,BOLD GRAIN, SLATY GRAY COLOUR,GOOD LODGING TOLERANCE,COMPARE TO NANDI70, 9001 AND 86M90 MEDIUM FOLIAGE, DURATION 75 DAYS.</t>
  </si>
  <si>
    <t>Nanndi170</t>
  </si>
  <si>
    <t>LOW YIELD</t>
  </si>
  <si>
    <t>NANDI70</t>
  </si>
  <si>
    <t>CJ-2</t>
  </si>
  <si>
    <t>SHRI KRISHNA</t>
  </si>
  <si>
    <t>VERY TALL HEIGHT,MEDIUM LONG HEAD,WITH GOOD COMPACTNESS,TIP AND BASE SEED SETTING IDS GOOD,CLEAR EXERTION,OBSERVED HIGH LODGING 60-80%, MEDIUM BOLD GRAIN DURATION 82 TO 87 DAYS.</t>
  </si>
  <si>
    <t>1349-1</t>
  </si>
  <si>
    <t>1449-14148</t>
  </si>
  <si>
    <t>CJ-3</t>
  </si>
  <si>
    <t>TALL HEIGHT,LONG AND CYLINDRICAL EAR HEADWITH HIGH COMPACTNESS,GOOD TIP FILLING,CLEAR EXERTION,MODERATE LODGING TOLERANCE,VERY GOOD FOILAGE COMPARE 86M90 CP1 DURATION 85 DAYS</t>
  </si>
  <si>
    <t>Sanjay sharma vill Navalpur</t>
  </si>
  <si>
    <t>1446-14147</t>
  </si>
</sst>
</file>

<file path=xl/styles.xml><?xml version="1.0" encoding="utf-8"?>
<styleSheet xmlns="http://schemas.openxmlformats.org/spreadsheetml/2006/main">
  <numFmts count="6">
    <numFmt numFmtId="164" formatCode="[$-14009]d\.m\.yy;@"/>
    <numFmt numFmtId="165" formatCode="#\ ?/4"/>
    <numFmt numFmtId="166" formatCode="[$-14009]dd\-mm\-yyyy;@"/>
    <numFmt numFmtId="167" formatCode="[$-14009]dd/mm/yyyy;@"/>
    <numFmt numFmtId="168" formatCode="0.0"/>
    <numFmt numFmtId="169" formatCode="0.000"/>
  </numFmts>
  <fonts count="24">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11"/>
      <name val="Calibri"/>
      <family val="2"/>
      <scheme val="minor"/>
    </font>
    <font>
      <b/>
      <i/>
      <sz val="11"/>
      <color theme="1"/>
      <name val="Calibri"/>
      <family val="2"/>
      <scheme val="minor"/>
    </font>
    <font>
      <sz val="10"/>
      <name val="Arial"/>
      <family val="2"/>
    </font>
    <font>
      <sz val="11"/>
      <name val="Calibri"/>
      <family val="2"/>
      <scheme val="minor"/>
    </font>
    <font>
      <sz val="11"/>
      <color rgb="FF00B050"/>
      <name val="Calibri"/>
      <family val="2"/>
      <scheme val="minor"/>
    </font>
    <font>
      <b/>
      <i/>
      <sz val="9"/>
      <name val="Arial"/>
      <family val="2"/>
    </font>
    <font>
      <b/>
      <sz val="11"/>
      <color theme="1"/>
      <name val="Calibri"/>
      <family val="2"/>
    </font>
    <font>
      <b/>
      <sz val="11"/>
      <color rgb="FF000000"/>
      <name val="Calibri"/>
      <family val="2"/>
    </font>
    <font>
      <b/>
      <sz val="11"/>
      <name val="Calibri"/>
      <family val="2"/>
    </font>
    <font>
      <sz val="11"/>
      <color theme="1"/>
      <name val="Calibri"/>
      <family val="2"/>
      <scheme val="minor"/>
    </font>
    <font>
      <sz val="11"/>
      <color rgb="FF000000"/>
      <name val="Calibri"/>
      <family val="2"/>
      <scheme val="minor"/>
    </font>
    <font>
      <b/>
      <sz val="11"/>
      <color rgb="FFFF0000"/>
      <name val="Calibri"/>
      <family val="2"/>
      <scheme val="minor"/>
    </font>
    <font>
      <b/>
      <sz val="11"/>
      <color rgb="FF00B050"/>
      <name val="Calibri"/>
      <family val="2"/>
      <scheme val="minor"/>
    </font>
    <font>
      <b/>
      <sz val="11"/>
      <color rgb="FFFFC000"/>
      <name val="Calibri"/>
      <family val="2"/>
      <scheme val="minor"/>
    </font>
    <font>
      <b/>
      <sz val="9"/>
      <color indexed="81"/>
      <name val="Tahoma"/>
      <family val="2"/>
    </font>
    <font>
      <sz val="9"/>
      <color indexed="81"/>
      <name val="Tahoma"/>
      <family val="2"/>
    </font>
    <font>
      <b/>
      <sz val="11"/>
      <color indexed="81"/>
      <name val="Calibri"/>
      <family val="2"/>
      <scheme val="minor"/>
    </font>
    <font>
      <sz val="11"/>
      <color indexed="8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07">
    <xf numFmtId="0" fontId="0" fillId="0" borderId="0" xfId="0"/>
    <xf numFmtId="0" fontId="0" fillId="0" borderId="0" xfId="0" applyAlignment="1">
      <alignment horizontal="left" vertical="top"/>
    </xf>
    <xf numFmtId="0" fontId="0" fillId="2" borderId="0" xfId="0" applyFill="1" applyAlignment="1">
      <alignment horizontal="left" vertical="top"/>
    </xf>
    <xf numFmtId="0" fontId="0" fillId="3" borderId="0" xfId="0" applyFill="1" applyAlignment="1">
      <alignment horizontal="left" vertical="top"/>
    </xf>
    <xf numFmtId="0" fontId="3" fillId="2" borderId="0" xfId="0" applyFont="1" applyFill="1" applyAlignment="1">
      <alignment horizontal="left" vertical="top"/>
    </xf>
    <xf numFmtId="0" fontId="4" fillId="4" borderId="0" xfId="0" applyFont="1" applyFill="1" applyAlignment="1">
      <alignment horizontal="left" vertical="top"/>
    </xf>
    <xf numFmtId="0" fontId="1" fillId="4" borderId="0" xfId="0" applyFont="1" applyFill="1" applyAlignment="1">
      <alignment horizontal="left" vertical="top"/>
    </xf>
    <xf numFmtId="0" fontId="3" fillId="5" borderId="1" xfId="0" applyFont="1" applyFill="1" applyBorder="1" applyAlignment="1">
      <alignment horizontal="left" vertical="top"/>
    </xf>
    <xf numFmtId="0" fontId="3" fillId="6" borderId="1" xfId="0" applyFont="1" applyFill="1" applyBorder="1" applyAlignment="1">
      <alignment horizontal="left" vertical="top"/>
    </xf>
    <xf numFmtId="0" fontId="5" fillId="5" borderId="1" xfId="0" applyFont="1" applyFill="1" applyBorder="1" applyAlignment="1">
      <alignment horizontal="left" vertical="top"/>
    </xf>
    <xf numFmtId="0" fontId="6" fillId="2" borderId="1" xfId="0" applyFont="1" applyFill="1" applyBorder="1" applyAlignment="1">
      <alignment horizontal="left" vertical="top"/>
    </xf>
    <xf numFmtId="0" fontId="3" fillId="2" borderId="1" xfId="0" applyFont="1" applyFill="1" applyBorder="1" applyAlignment="1">
      <alignment horizontal="left" vertical="top"/>
    </xf>
    <xf numFmtId="0" fontId="3" fillId="3" borderId="1" xfId="0" applyFont="1" applyFill="1" applyBorder="1" applyAlignment="1">
      <alignment horizontal="left" vertical="top"/>
    </xf>
    <xf numFmtId="0" fontId="6" fillId="3" borderId="1" xfId="0" applyFont="1" applyFill="1" applyBorder="1" applyAlignment="1">
      <alignment horizontal="left" vertical="top"/>
    </xf>
    <xf numFmtId="0" fontId="6" fillId="5" borderId="1" xfId="0" applyFont="1" applyFill="1" applyBorder="1" applyAlignment="1">
      <alignment horizontal="left" vertical="top"/>
    </xf>
    <xf numFmtId="0" fontId="1" fillId="4" borderId="1" xfId="0" applyFont="1" applyFill="1" applyBorder="1" applyAlignment="1">
      <alignment horizontal="left" vertical="top"/>
    </xf>
    <xf numFmtId="0" fontId="6" fillId="0" borderId="1" xfId="0" applyFont="1" applyBorder="1" applyAlignment="1">
      <alignment horizontal="left" vertical="top"/>
    </xf>
    <xf numFmtId="0" fontId="6" fillId="0" borderId="0" xfId="0" applyFont="1" applyAlignment="1">
      <alignment horizontal="left" vertical="top"/>
    </xf>
    <xf numFmtId="0" fontId="0" fillId="5" borderId="2" xfId="0" applyFill="1" applyBorder="1" applyAlignment="1">
      <alignment horizontal="left" vertical="top"/>
    </xf>
    <xf numFmtId="0" fontId="0" fillId="5" borderId="1" xfId="0" applyFill="1" applyBorder="1"/>
    <xf numFmtId="14" fontId="0" fillId="0" borderId="1" xfId="0" applyNumberFormat="1" applyBorder="1" applyAlignment="1">
      <alignment horizontal="center"/>
    </xf>
    <xf numFmtId="14" fontId="8" fillId="0" borderId="1" xfId="0" applyNumberFormat="1" applyFont="1" applyBorder="1" applyAlignment="1">
      <alignment horizontal="center"/>
    </xf>
    <xf numFmtId="164" fontId="9" fillId="0" borderId="1" xfId="0" applyNumberFormat="1" applyFont="1" applyBorder="1" applyAlignment="1">
      <alignment horizontal="left" vertical="top"/>
    </xf>
    <xf numFmtId="0" fontId="0" fillId="0" borderId="1" xfId="0" applyBorder="1"/>
    <xf numFmtId="0" fontId="0" fillId="5" borderId="1" xfId="0" applyFill="1" applyBorder="1" applyAlignment="1">
      <alignment horizontal="left" vertical="top"/>
    </xf>
    <xf numFmtId="9" fontId="0" fillId="0" borderId="1" xfId="0" applyNumberFormat="1" applyBorder="1"/>
    <xf numFmtId="16" fontId="0" fillId="0" borderId="1" xfId="0" applyNumberFormat="1" applyBorder="1"/>
    <xf numFmtId="0" fontId="10" fillId="0" borderId="1" xfId="0" applyFont="1" applyBorder="1" applyAlignment="1">
      <alignment horizontal="center"/>
    </xf>
    <xf numFmtId="165" fontId="0" fillId="0" borderId="1" xfId="0" applyNumberFormat="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left" vertical="top"/>
    </xf>
    <xf numFmtId="14" fontId="9" fillId="0" borderId="1" xfId="0" applyNumberFormat="1" applyFont="1" applyBorder="1" applyAlignment="1">
      <alignment horizontal="left" vertical="top"/>
    </xf>
    <xf numFmtId="166" fontId="9" fillId="0" borderId="1" xfId="0" applyNumberFormat="1" applyFont="1" applyBorder="1" applyAlignment="1">
      <alignment horizontal="left" vertical="top"/>
    </xf>
    <xf numFmtId="0" fontId="0" fillId="0" borderId="2" xfId="0" applyBorder="1"/>
    <xf numFmtId="0" fontId="0" fillId="0" borderId="6" xfId="0" applyBorder="1" applyAlignment="1">
      <alignment horizontal="center"/>
    </xf>
    <xf numFmtId="164" fontId="8" fillId="0" borderId="1" xfId="0" applyNumberFormat="1" applyFont="1" applyBorder="1" applyAlignment="1">
      <alignment horizontal="center"/>
    </xf>
    <xf numFmtId="164" fontId="8" fillId="0" borderId="1" xfId="0" applyNumberFormat="1" applyFont="1" applyBorder="1"/>
    <xf numFmtId="164" fontId="8" fillId="0" borderId="1" xfId="0" applyNumberFormat="1" applyFont="1" applyBorder="1" applyAlignment="1">
      <alignment horizontal="right"/>
    </xf>
    <xf numFmtId="164" fontId="8" fillId="0" borderId="1" xfId="0" applyNumberFormat="1" applyFont="1" applyBorder="1" applyAlignment="1">
      <alignment horizontal="left"/>
    </xf>
    <xf numFmtId="14" fontId="8" fillId="0" borderId="1" xfId="0" applyNumberFormat="1" applyFont="1" applyBorder="1"/>
    <xf numFmtId="0" fontId="8" fillId="0" borderId="1" xfId="0" applyFont="1" applyBorder="1"/>
    <xf numFmtId="3" fontId="0" fillId="0" borderId="1" xfId="0" applyNumberFormat="1" applyBorder="1"/>
    <xf numFmtId="0" fontId="8" fillId="0" borderId="1" xfId="0" applyFont="1" applyBorder="1" applyAlignment="1">
      <alignment horizontal="left" wrapText="1"/>
    </xf>
    <xf numFmtId="167" fontId="8" fillId="0" borderId="1" xfId="0" applyNumberFormat="1" applyFont="1" applyBorder="1"/>
    <xf numFmtId="167" fontId="8" fillId="0" borderId="1" xfId="0" applyNumberFormat="1" applyFont="1" applyBorder="1" applyAlignment="1">
      <alignment horizontal="left"/>
    </xf>
    <xf numFmtId="0" fontId="3" fillId="0" borderId="1" xfId="0" applyFont="1" applyBorder="1" applyAlignment="1">
      <alignment horizontal="left" vertical="top"/>
    </xf>
    <xf numFmtId="0" fontId="0" fillId="7" borderId="0" xfId="0" applyFill="1"/>
    <xf numFmtId="0" fontId="12" fillId="5" borderId="1" xfId="0" applyFont="1" applyFill="1" applyBorder="1" applyAlignment="1">
      <alignment horizontal="left" vertical="top"/>
    </xf>
    <xf numFmtId="0" fontId="12" fillId="6" borderId="1" xfId="0" applyFont="1" applyFill="1" applyBorder="1" applyAlignment="1">
      <alignment horizontal="left" vertical="top"/>
    </xf>
    <xf numFmtId="0" fontId="13" fillId="5" borderId="1" xfId="0" applyFont="1" applyFill="1" applyBorder="1" applyAlignment="1">
      <alignment horizontal="left" vertical="top"/>
    </xf>
    <xf numFmtId="1" fontId="12" fillId="6" borderId="1" xfId="0" applyNumberFormat="1" applyFont="1" applyFill="1" applyBorder="1" applyAlignment="1">
      <alignment horizontal="left" vertical="top"/>
    </xf>
    <xf numFmtId="1" fontId="12" fillId="5" borderId="1" xfId="0" applyNumberFormat="1" applyFont="1" applyFill="1" applyBorder="1" applyAlignment="1">
      <alignment horizontal="left" vertical="top"/>
    </xf>
    <xf numFmtId="1" fontId="14" fillId="5" borderId="1" xfId="0" applyNumberFormat="1" applyFont="1" applyFill="1" applyBorder="1" applyAlignment="1">
      <alignment horizontal="left" vertical="top" wrapText="1"/>
    </xf>
    <xf numFmtId="2" fontId="12" fillId="6" borderId="1" xfId="0" applyNumberFormat="1" applyFont="1" applyFill="1" applyBorder="1" applyAlignment="1">
      <alignment horizontal="left" vertical="top"/>
    </xf>
    <xf numFmtId="2" fontId="12" fillId="2" borderId="1" xfId="0" applyNumberFormat="1" applyFont="1" applyFill="1" applyBorder="1" applyAlignment="1">
      <alignment horizontal="left" vertical="top"/>
    </xf>
    <xf numFmtId="2" fontId="12" fillId="5" borderId="1" xfId="0" applyNumberFormat="1" applyFont="1" applyFill="1" applyBorder="1" applyAlignment="1">
      <alignment horizontal="left" vertical="top"/>
    </xf>
    <xf numFmtId="0" fontId="12" fillId="6" borderId="0" xfId="0" applyFont="1" applyFill="1" applyAlignment="1">
      <alignment horizontal="left" vertical="top"/>
    </xf>
    <xf numFmtId="0" fontId="12" fillId="0" borderId="0" xfId="0" applyFont="1" applyAlignment="1">
      <alignment horizontal="left" vertical="top"/>
    </xf>
    <xf numFmtId="0" fontId="8" fillId="0" borderId="1" xfId="0" applyFont="1" applyBorder="1" applyAlignment="1">
      <alignment wrapText="1"/>
    </xf>
    <xf numFmtId="0" fontId="0" fillId="0" borderId="1" xfId="0" applyBorder="1" applyAlignment="1">
      <alignment vertical="center"/>
    </xf>
    <xf numFmtId="14" fontId="0" fillId="0" borderId="1" xfId="0" applyNumberFormat="1" applyBorder="1"/>
    <xf numFmtId="0" fontId="0" fillId="6" borderId="1" xfId="0" applyFill="1" applyBorder="1"/>
    <xf numFmtId="0" fontId="2" fillId="0" borderId="0" xfId="0" applyFont="1"/>
    <xf numFmtId="0" fontId="0" fillId="0" borderId="0" xfId="0" applyAlignment="1">
      <alignment vertical="top"/>
    </xf>
    <xf numFmtId="0" fontId="3" fillId="6" borderId="1" xfId="0" applyFont="1" applyFill="1" applyBorder="1" applyAlignment="1">
      <alignment vertical="top"/>
    </xf>
    <xf numFmtId="0" fontId="7" fillId="0" borderId="1" xfId="0" applyFont="1" applyBorder="1" applyAlignment="1"/>
    <xf numFmtId="0" fontId="11" fillId="0" borderId="1" xfId="0" applyFont="1" applyBorder="1" applyAlignment="1"/>
    <xf numFmtId="0" fontId="0" fillId="0" borderId="3" xfId="0" applyBorder="1" applyAlignment="1"/>
    <xf numFmtId="0" fontId="0" fillId="0" borderId="4" xfId="0" applyBorder="1" applyAlignment="1"/>
    <xf numFmtId="0" fontId="9" fillId="0" borderId="1" xfId="0" applyFont="1" applyBorder="1" applyAlignment="1">
      <alignment vertical="top"/>
    </xf>
    <xf numFmtId="0" fontId="0" fillId="0" borderId="1" xfId="0" applyBorder="1" applyAlignment="1"/>
    <xf numFmtId="0" fontId="0" fillId="0" borderId="5" xfId="0" applyBorder="1" applyAlignment="1"/>
    <xf numFmtId="0" fontId="0" fillId="0" borderId="1" xfId="0" applyFill="1" applyBorder="1" applyAlignment="1"/>
    <xf numFmtId="0" fontId="0" fillId="0" borderId="1" xfId="0" applyBorder="1" applyAlignment="1">
      <alignment horizontal="center"/>
    </xf>
    <xf numFmtId="0" fontId="0" fillId="0" borderId="1" xfId="0" applyBorder="1" applyAlignment="1">
      <alignment horizontal="left" vertical="top"/>
    </xf>
    <xf numFmtId="0" fontId="0" fillId="0" borderId="1" xfId="0" applyBorder="1" applyAlignment="1">
      <alignment horizontal="left" vertical="top"/>
    </xf>
    <xf numFmtId="0" fontId="6" fillId="0" borderId="0" xfId="0" applyFont="1" applyAlignment="1">
      <alignment horizontal="left"/>
    </xf>
    <xf numFmtId="0" fontId="3" fillId="6" borderId="1" xfId="0" applyFont="1" applyFill="1" applyBorder="1" applyAlignment="1">
      <alignment horizontal="left"/>
    </xf>
    <xf numFmtId="49" fontId="3" fillId="6" borderId="1" xfId="0" applyNumberFormat="1" applyFont="1" applyFill="1" applyBorder="1" applyAlignment="1">
      <alignment horizontal="left"/>
    </xf>
    <xf numFmtId="0" fontId="5" fillId="0" borderId="1" xfId="0" applyFont="1" applyBorder="1" applyAlignment="1">
      <alignment horizontal="left"/>
    </xf>
    <xf numFmtId="0" fontId="6" fillId="0" borderId="1" xfId="0" applyFont="1" applyBorder="1" applyAlignment="1">
      <alignment horizontal="left"/>
    </xf>
    <xf numFmtId="0" fontId="3" fillId="0" borderId="1" xfId="0" applyFont="1" applyBorder="1" applyAlignment="1">
      <alignment horizontal="left"/>
    </xf>
    <xf numFmtId="0" fontId="3" fillId="2" borderId="1" xfId="0" applyFont="1" applyFill="1" applyBorder="1" applyAlignment="1">
      <alignment horizontal="left"/>
    </xf>
    <xf numFmtId="0" fontId="6" fillId="2" borderId="1" xfId="0" applyFont="1" applyFill="1" applyBorder="1" applyAlignment="1">
      <alignment horizontal="left"/>
    </xf>
    <xf numFmtId="0" fontId="9" fillId="0" borderId="0" xfId="0" applyFont="1" applyAlignment="1">
      <alignment horizontal="left" vertical="top"/>
    </xf>
    <xf numFmtId="0" fontId="0" fillId="6" borderId="1" xfId="0" applyFont="1" applyFill="1" applyBorder="1" applyAlignment="1">
      <alignment horizontal="left" vertical="top"/>
    </xf>
    <xf numFmtId="0" fontId="0" fillId="0" borderId="1" xfId="0" applyFont="1" applyBorder="1" applyAlignment="1">
      <alignment horizontal="left" vertical="top"/>
    </xf>
    <xf numFmtId="49" fontId="0" fillId="6" borderId="1" xfId="0" applyNumberFormat="1" applyFont="1" applyFill="1" applyBorder="1" applyAlignment="1">
      <alignment horizontal="left" vertical="top"/>
    </xf>
    <xf numFmtId="0" fontId="9" fillId="6" borderId="1" xfId="0" applyFont="1" applyFill="1" applyBorder="1" applyAlignment="1">
      <alignment horizontal="left" vertical="top"/>
    </xf>
    <xf numFmtId="168" fontId="9" fillId="6" borderId="1" xfId="0" applyNumberFormat="1" applyFont="1" applyFill="1" applyBorder="1" applyAlignment="1">
      <alignment horizontal="left" vertical="top"/>
    </xf>
    <xf numFmtId="168" fontId="9" fillId="6" borderId="1" xfId="0" applyNumberFormat="1" applyFont="1" applyFill="1" applyBorder="1" applyAlignment="1">
      <alignment horizontal="left"/>
    </xf>
    <xf numFmtId="0" fontId="9" fillId="6" borderId="2" xfId="0" applyFont="1" applyFill="1" applyBorder="1" applyAlignment="1">
      <alignment horizontal="left" vertical="top"/>
    </xf>
    <xf numFmtId="0" fontId="9" fillId="6" borderId="5" xfId="0" applyFont="1" applyFill="1" applyBorder="1" applyAlignment="1">
      <alignment horizontal="left" vertical="top"/>
    </xf>
    <xf numFmtId="0" fontId="16" fillId="0" borderId="1" xfId="0" applyFont="1" applyBorder="1" applyAlignment="1">
      <alignment horizontal="left" vertical="top"/>
    </xf>
    <xf numFmtId="0" fontId="0" fillId="6" borderId="1" xfId="0" applyFill="1" applyBorder="1" applyAlignment="1">
      <alignment horizontal="left" vertical="top"/>
    </xf>
    <xf numFmtId="0" fontId="0" fillId="0" borderId="1" xfId="0" applyFont="1" applyFill="1" applyBorder="1" applyAlignment="1">
      <alignment horizontal="left" vertical="top"/>
    </xf>
    <xf numFmtId="164" fontId="0" fillId="0" borderId="1" xfId="0" applyNumberFormat="1" applyFont="1" applyFill="1" applyBorder="1" applyAlignment="1">
      <alignment horizontal="left" vertical="top"/>
    </xf>
    <xf numFmtId="168" fontId="9" fillId="2" borderId="1" xfId="0" applyNumberFormat="1" applyFont="1" applyFill="1" applyBorder="1" applyAlignment="1">
      <alignment horizontal="left" vertical="top"/>
    </xf>
    <xf numFmtId="168" fontId="9" fillId="2" borderId="1" xfId="0" applyNumberFormat="1" applyFont="1" applyFill="1" applyBorder="1" applyAlignment="1">
      <alignment horizontal="left"/>
    </xf>
    <xf numFmtId="0" fontId="9" fillId="0" borderId="2" xfId="0" applyFont="1" applyBorder="1" applyAlignment="1">
      <alignment horizontal="left" vertical="top"/>
    </xf>
    <xf numFmtId="0" fontId="6" fillId="9" borderId="1" xfId="0" applyFont="1" applyFill="1" applyBorder="1" applyAlignment="1">
      <alignment horizontal="center" vertical="top"/>
    </xf>
    <xf numFmtId="0" fontId="3" fillId="9" borderId="1" xfId="0" applyFont="1" applyFill="1" applyBorder="1" applyAlignment="1">
      <alignment horizontal="center" vertical="top"/>
    </xf>
    <xf numFmtId="0" fontId="6" fillId="0" borderId="1" xfId="0" applyFont="1" applyBorder="1" applyAlignment="1">
      <alignment horizontal="center" vertical="top"/>
    </xf>
    <xf numFmtId="0" fontId="3" fillId="0" borderId="1" xfId="0" applyFont="1" applyBorder="1" applyAlignment="1">
      <alignment horizontal="center" vertical="top"/>
    </xf>
    <xf numFmtId="1" fontId="3" fillId="6" borderId="1" xfId="0" applyNumberFormat="1" applyFont="1" applyFill="1" applyBorder="1" applyAlignment="1">
      <alignment horizontal="center" vertical="top"/>
    </xf>
    <xf numFmtId="0" fontId="6" fillId="0" borderId="1" xfId="0" applyNumberFormat="1" applyFont="1" applyBorder="1" applyAlignment="1">
      <alignment horizontal="center" vertical="center"/>
    </xf>
    <xf numFmtId="1" fontId="3" fillId="0" borderId="1" xfId="0" applyNumberFormat="1" applyFont="1" applyBorder="1" applyAlignment="1">
      <alignment horizontal="center" vertical="top"/>
    </xf>
    <xf numFmtId="168" fontId="3" fillId="7" borderId="1" xfId="0" applyNumberFormat="1" applyFont="1" applyFill="1" applyBorder="1" applyAlignment="1">
      <alignment horizontal="center" vertical="top"/>
    </xf>
    <xf numFmtId="0" fontId="6" fillId="0" borderId="1" xfId="0" applyFont="1" applyBorder="1" applyAlignment="1">
      <alignment horizontal="center" vertical="center"/>
    </xf>
    <xf numFmtId="168" fontId="3" fillId="0" borderId="1" xfId="0" applyNumberFormat="1" applyFont="1" applyBorder="1" applyAlignment="1">
      <alignment horizontal="center" vertical="top"/>
    </xf>
    <xf numFmtId="0" fontId="6" fillId="9" borderId="1" xfId="0" applyFont="1" applyFill="1" applyBorder="1" applyAlignment="1">
      <alignment horizontal="center" vertical="top" wrapText="1"/>
    </xf>
    <xf numFmtId="1" fontId="3" fillId="3" borderId="1" xfId="0" applyNumberFormat="1" applyFont="1" applyFill="1" applyBorder="1" applyAlignment="1">
      <alignment horizontal="center" vertical="top"/>
    </xf>
    <xf numFmtId="0" fontId="0" fillId="9" borderId="1" xfId="0" applyFont="1" applyFill="1" applyBorder="1" applyAlignment="1">
      <alignment horizontal="center" vertical="top"/>
    </xf>
    <xf numFmtId="0" fontId="6" fillId="9" borderId="7" xfId="0" applyFont="1" applyFill="1" applyBorder="1" applyAlignment="1">
      <alignment horizontal="center" vertical="top" wrapText="1"/>
    </xf>
    <xf numFmtId="0" fontId="6" fillId="9" borderId="8" xfId="0" applyFont="1" applyFill="1" applyBorder="1" applyAlignment="1">
      <alignment horizontal="center" vertical="top" wrapText="1"/>
    </xf>
    <xf numFmtId="1" fontId="3" fillId="3" borderId="8" xfId="0" applyNumberFormat="1" applyFont="1" applyFill="1" applyBorder="1" applyAlignment="1">
      <alignment horizontal="center" vertical="top"/>
    </xf>
    <xf numFmtId="0" fontId="0" fillId="9" borderId="9" xfId="0" applyFont="1" applyFill="1" applyBorder="1" applyAlignment="1">
      <alignment horizontal="center" vertical="top"/>
    </xf>
    <xf numFmtId="0" fontId="0" fillId="0" borderId="0" xfId="0" applyFont="1" applyAlignment="1">
      <alignment horizontal="left"/>
    </xf>
    <xf numFmtId="0" fontId="0" fillId="6" borderId="3" xfId="0" applyFont="1" applyFill="1" applyBorder="1" applyAlignment="1">
      <alignment horizontal="left" vertical="top"/>
    </xf>
    <xf numFmtId="14" fontId="0" fillId="6" borderId="1" xfId="0" applyNumberFormat="1" applyFont="1" applyFill="1" applyBorder="1" applyAlignment="1">
      <alignment horizontal="left" vertical="top"/>
    </xf>
    <xf numFmtId="164" fontId="0" fillId="6" borderId="1" xfId="0" applyNumberFormat="1" applyFont="1" applyFill="1" applyBorder="1" applyAlignment="1">
      <alignment horizontal="left" vertical="top"/>
    </xf>
    <xf numFmtId="0" fontId="0" fillId="0" borderId="1" xfId="0" applyFont="1" applyBorder="1" applyAlignment="1">
      <alignment horizontal="left"/>
    </xf>
    <xf numFmtId="168" fontId="9" fillId="2" borderId="3" xfId="0" applyNumberFormat="1" applyFont="1" applyFill="1" applyBorder="1" applyAlignment="1">
      <alignment horizontal="left" vertical="top"/>
    </xf>
    <xf numFmtId="168" fontId="9" fillId="2" borderId="3" xfId="0" applyNumberFormat="1" applyFont="1" applyFill="1" applyBorder="1" applyAlignment="1">
      <alignment horizontal="left"/>
    </xf>
    <xf numFmtId="0" fontId="9" fillId="0" borderId="5" xfId="0" applyFont="1" applyBorder="1" applyAlignment="1">
      <alignment horizontal="left" vertical="top"/>
    </xf>
    <xf numFmtId="164" fontId="0" fillId="0" borderId="1" xfId="0" applyNumberFormat="1" applyFont="1" applyBorder="1" applyAlignment="1">
      <alignment horizontal="left"/>
    </xf>
    <xf numFmtId="164" fontId="0" fillId="0" borderId="1" xfId="0" applyNumberFormat="1" applyFont="1" applyBorder="1" applyAlignment="1">
      <alignment horizontal="left" vertical="top"/>
    </xf>
    <xf numFmtId="0" fontId="0" fillId="0" borderId="2"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vertical="top"/>
    </xf>
    <xf numFmtId="0" fontId="9" fillId="2" borderId="1" xfId="0" applyFont="1" applyFill="1" applyBorder="1" applyAlignment="1">
      <alignment horizontal="left" vertical="top"/>
    </xf>
    <xf numFmtId="0" fontId="0" fillId="6" borderId="4" xfId="0" applyFont="1" applyFill="1" applyBorder="1" applyAlignment="1">
      <alignment horizontal="left" vertical="top"/>
    </xf>
    <xf numFmtId="0" fontId="0" fillId="0" borderId="4" xfId="0" applyBorder="1" applyAlignment="1">
      <alignment horizontal="left" vertical="top"/>
    </xf>
    <xf numFmtId="0" fontId="9" fillId="0" borderId="4" xfId="0" applyFont="1" applyBorder="1" applyAlignment="1">
      <alignment horizontal="left" vertical="top"/>
    </xf>
    <xf numFmtId="49" fontId="0" fillId="6" borderId="4" xfId="0" applyNumberFormat="1" applyFont="1" applyFill="1" applyBorder="1" applyAlignment="1">
      <alignment horizontal="left" vertical="top"/>
    </xf>
    <xf numFmtId="164" fontId="9" fillId="0" borderId="4" xfId="0" applyNumberFormat="1" applyFont="1" applyBorder="1" applyAlignment="1">
      <alignment horizontal="left" vertical="top"/>
    </xf>
    <xf numFmtId="0" fontId="9" fillId="6" borderId="4" xfId="0" applyFont="1" applyFill="1" applyBorder="1" applyAlignment="1">
      <alignment horizontal="left" vertical="top"/>
    </xf>
    <xf numFmtId="168" fontId="9" fillId="2" borderId="4" xfId="0" applyNumberFormat="1" applyFont="1" applyFill="1" applyBorder="1" applyAlignment="1">
      <alignment horizontal="left" vertical="top"/>
    </xf>
    <xf numFmtId="168" fontId="9" fillId="6" borderId="4" xfId="0" applyNumberFormat="1" applyFont="1" applyFill="1" applyBorder="1" applyAlignment="1">
      <alignment horizontal="left" vertical="top"/>
    </xf>
    <xf numFmtId="168" fontId="9" fillId="2" borderId="4" xfId="0" applyNumberFormat="1" applyFont="1" applyFill="1" applyBorder="1" applyAlignment="1">
      <alignment horizontal="left"/>
    </xf>
    <xf numFmtId="0" fontId="9" fillId="2" borderId="4" xfId="0" applyFont="1" applyFill="1" applyBorder="1" applyAlignment="1">
      <alignment horizontal="left" vertical="top"/>
    </xf>
    <xf numFmtId="0" fontId="16" fillId="0" borderId="4" xfId="0" applyFont="1" applyBorder="1" applyAlignment="1">
      <alignment horizontal="left" vertical="top"/>
    </xf>
    <xf numFmtId="0" fontId="9" fillId="10" borderId="1" xfId="0" applyFont="1" applyFill="1" applyBorder="1" applyAlignment="1">
      <alignment horizontal="left" vertical="top"/>
    </xf>
    <xf numFmtId="0" fontId="0" fillId="6" borderId="0" xfId="0" applyFont="1" applyFill="1" applyAlignment="1">
      <alignment horizontal="left"/>
    </xf>
    <xf numFmtId="14" fontId="0" fillId="7" borderId="0" xfId="0" applyNumberFormat="1" applyFont="1" applyFill="1" applyAlignment="1">
      <alignment horizontal="left" vertical="top"/>
    </xf>
    <xf numFmtId="0" fontId="0" fillId="0" borderId="0" xfId="0" applyFont="1" applyAlignment="1">
      <alignment horizontal="left" vertical="top"/>
    </xf>
    <xf numFmtId="164" fontId="0" fillId="0" borderId="0" xfId="0" applyNumberFormat="1" applyFont="1" applyFill="1" applyAlignment="1">
      <alignment horizontal="left" vertical="top"/>
    </xf>
    <xf numFmtId="0" fontId="0" fillId="0" borderId="0" xfId="0" applyNumberFormat="1" applyFont="1" applyFill="1" applyAlignment="1">
      <alignment horizontal="left" vertical="top"/>
    </xf>
    <xf numFmtId="0" fontId="0" fillId="0" borderId="0" xfId="0" applyFont="1" applyFill="1" applyAlignment="1">
      <alignment horizontal="left" vertical="top"/>
    </xf>
    <xf numFmtId="0" fontId="0" fillId="0" borderId="0" xfId="0" applyNumberFormat="1" applyFont="1" applyAlignment="1">
      <alignment horizontal="left" vertical="top"/>
    </xf>
    <xf numFmtId="0" fontId="0" fillId="0" borderId="0" xfId="0" applyFont="1" applyFill="1" applyBorder="1" applyAlignment="1">
      <alignment horizontal="left" vertical="top"/>
    </xf>
    <xf numFmtId="0" fontId="3" fillId="0" borderId="1" xfId="0" applyFont="1" applyBorder="1" applyAlignment="1">
      <alignment vertical="top"/>
    </xf>
    <xf numFmtId="0" fontId="3" fillId="0" borderId="1" xfId="0" applyFont="1" applyFill="1" applyBorder="1" applyAlignment="1">
      <alignment horizontal="left" vertical="top"/>
    </xf>
    <xf numFmtId="164" fontId="3" fillId="0" borderId="1" xfId="0" applyNumberFormat="1" applyFont="1" applyBorder="1" applyAlignment="1">
      <alignment horizontal="left" vertical="top"/>
    </xf>
    <xf numFmtId="0" fontId="3" fillId="6" borderId="1" xfId="0" applyNumberFormat="1" applyFont="1" applyFill="1" applyBorder="1" applyAlignment="1">
      <alignment horizontal="left" vertical="top"/>
    </xf>
    <xf numFmtId="0" fontId="3" fillId="2" borderId="2" xfId="0" applyFont="1" applyFill="1" applyBorder="1" applyAlignment="1">
      <alignment horizontal="left" vertical="top"/>
    </xf>
    <xf numFmtId="0" fontId="3" fillId="6" borderId="5" xfId="0" applyFont="1" applyFill="1" applyBorder="1" applyAlignment="1">
      <alignment horizontal="left" vertical="top"/>
    </xf>
    <xf numFmtId="0" fontId="3" fillId="6" borderId="0" xfId="0" applyFont="1" applyFill="1" applyAlignment="1">
      <alignment horizontal="left"/>
    </xf>
    <xf numFmtId="0" fontId="3" fillId="0" borderId="0" xfId="0" applyFont="1" applyAlignment="1">
      <alignment horizontal="left"/>
    </xf>
    <xf numFmtId="1" fontId="0" fillId="0" borderId="1" xfId="0" applyNumberFormat="1" applyFont="1" applyFill="1" applyBorder="1" applyAlignment="1">
      <alignment horizontal="left" vertical="top"/>
    </xf>
    <xf numFmtId="0" fontId="9" fillId="0" borderId="1" xfId="1" applyFont="1" applyFill="1" applyBorder="1" applyAlignment="1">
      <alignment horizontal="left"/>
    </xf>
    <xf numFmtId="164" fontId="2" fillId="6" borderId="1" xfId="0" applyNumberFormat="1" applyFont="1" applyFill="1" applyBorder="1" applyAlignment="1">
      <alignment horizontal="left" vertical="top"/>
    </xf>
    <xf numFmtId="168" fontId="0" fillId="0" borderId="1" xfId="0" applyNumberFormat="1" applyFont="1" applyFill="1" applyBorder="1" applyAlignment="1">
      <alignment horizontal="left" vertical="top"/>
    </xf>
    <xf numFmtId="0" fontId="0" fillId="2" borderId="1" xfId="0" applyFont="1" applyFill="1" applyBorder="1" applyAlignment="1">
      <alignment horizontal="left" vertical="top"/>
    </xf>
    <xf numFmtId="1" fontId="0" fillId="6" borderId="1" xfId="0" applyNumberFormat="1" applyFont="1" applyFill="1" applyBorder="1" applyAlignment="1">
      <alignment horizontal="left" vertical="top"/>
    </xf>
    <xf numFmtId="1" fontId="0" fillId="2" borderId="1" xfId="0" applyNumberFormat="1" applyFont="1" applyFill="1" applyBorder="1" applyAlignment="1">
      <alignment horizontal="left" vertical="top"/>
    </xf>
    <xf numFmtId="168" fontId="0" fillId="6" borderId="1" xfId="0" applyNumberFormat="1" applyFont="1" applyFill="1" applyBorder="1" applyAlignment="1">
      <alignment horizontal="left" vertical="top"/>
    </xf>
    <xf numFmtId="169" fontId="0" fillId="6" borderId="1" xfId="0" applyNumberFormat="1" applyFont="1" applyFill="1" applyBorder="1" applyAlignment="1">
      <alignment horizontal="left" vertical="top"/>
    </xf>
    <xf numFmtId="2" fontId="0" fillId="6" borderId="1" xfId="0" applyNumberFormat="1" applyFont="1" applyFill="1" applyBorder="1" applyAlignment="1">
      <alignment horizontal="left" vertical="top"/>
    </xf>
    <xf numFmtId="0" fontId="9" fillId="0" borderId="1" xfId="0" applyNumberFormat="1" applyFont="1" applyBorder="1" applyAlignment="1">
      <alignment horizontal="left" vertical="top"/>
    </xf>
    <xf numFmtId="168" fontId="0" fillId="2" borderId="1" xfId="0" applyNumberFormat="1" applyFont="1" applyFill="1" applyBorder="1" applyAlignment="1">
      <alignment horizontal="left" vertical="top"/>
    </xf>
    <xf numFmtId="168" fontId="0" fillId="2" borderId="2" xfId="0" applyNumberFormat="1" applyFont="1" applyFill="1" applyBorder="1" applyAlignment="1">
      <alignment horizontal="left" vertical="top"/>
    </xf>
    <xf numFmtId="168" fontId="0" fillId="6" borderId="5" xfId="0" applyNumberFormat="1" applyFont="1" applyFill="1" applyBorder="1" applyAlignment="1">
      <alignment horizontal="left" vertical="top"/>
    </xf>
    <xf numFmtId="1" fontId="9" fillId="0" borderId="2" xfId="0" applyNumberFormat="1" applyFont="1" applyBorder="1" applyAlignment="1">
      <alignment horizontal="left" vertical="top"/>
    </xf>
    <xf numFmtId="0" fontId="0" fillId="6" borderId="0" xfId="0" applyFont="1" applyFill="1" applyAlignment="1">
      <alignment horizontal="left" vertical="top"/>
    </xf>
    <xf numFmtId="169" fontId="0" fillId="0" borderId="1" xfId="0" applyNumberFormat="1" applyFont="1" applyFill="1" applyBorder="1" applyAlignment="1">
      <alignment horizontal="left" vertical="top"/>
    </xf>
    <xf numFmtId="2" fontId="0" fillId="0"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2" fontId="0" fillId="0" borderId="1" xfId="0" applyNumberFormat="1" applyFont="1" applyBorder="1" applyAlignment="1">
      <alignment horizontal="left" vertical="top"/>
    </xf>
    <xf numFmtId="0" fontId="0" fillId="0" borderId="2" xfId="0" applyFont="1" applyBorder="1" applyAlignment="1">
      <alignment horizontal="left" vertical="top"/>
    </xf>
    <xf numFmtId="1" fontId="9" fillId="0" borderId="1" xfId="0" applyNumberFormat="1" applyFont="1" applyBorder="1" applyAlignment="1">
      <alignment horizontal="left" vertical="top"/>
    </xf>
    <xf numFmtId="164" fontId="9" fillId="6" borderId="1" xfId="0" applyNumberFormat="1" applyFont="1" applyFill="1" applyBorder="1" applyAlignment="1">
      <alignment horizontal="left" vertical="top"/>
    </xf>
    <xf numFmtId="169" fontId="9" fillId="0" borderId="1" xfId="0" applyNumberFormat="1" applyFont="1" applyBorder="1" applyAlignment="1">
      <alignment horizontal="left" vertical="top"/>
    </xf>
    <xf numFmtId="2" fontId="9" fillId="0" borderId="1" xfId="0" applyNumberFormat="1" applyFont="1" applyBorder="1" applyAlignment="1">
      <alignment horizontal="left" vertical="top"/>
    </xf>
    <xf numFmtId="0" fontId="0" fillId="6" borderId="2" xfId="0" applyFont="1" applyFill="1" applyBorder="1" applyAlignment="1">
      <alignment horizontal="left" vertical="top"/>
    </xf>
    <xf numFmtId="169" fontId="0" fillId="0" borderId="1" xfId="0" applyNumberFormat="1" applyFont="1" applyBorder="1" applyAlignment="1">
      <alignment horizontal="left" vertical="top"/>
    </xf>
    <xf numFmtId="14" fontId="0" fillId="0" borderId="1" xfId="0" applyNumberFormat="1" applyFont="1" applyBorder="1" applyAlignment="1">
      <alignment horizontal="left" vertical="top"/>
    </xf>
    <xf numFmtId="0" fontId="0" fillId="0" borderId="2" xfId="0" applyNumberFormat="1" applyFont="1" applyBorder="1" applyAlignment="1">
      <alignment horizontal="left" vertical="top"/>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6" fillId="0" borderId="0" xfId="0" applyFont="1" applyBorder="1" applyAlignment="1">
      <alignment horizontal="center" vertical="top" wrapText="1"/>
    </xf>
    <xf numFmtId="0" fontId="6" fillId="0" borderId="6" xfId="0" applyFont="1" applyBorder="1" applyAlignment="1">
      <alignment horizontal="center" vertical="top" wrapText="1"/>
    </xf>
    <xf numFmtId="0" fontId="6" fillId="0" borderId="1"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0" borderId="1" xfId="0" applyBorder="1" applyAlignment="1">
      <alignment horizontal="left" vertical="top"/>
    </xf>
    <xf numFmtId="0" fontId="3" fillId="7" borderId="1" xfId="0" applyFont="1" applyFill="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AT76"/>
  <sheetViews>
    <sheetView topLeftCell="B1" workbookViewId="0">
      <pane xSplit="7" ySplit="16" topLeftCell="I40" activePane="bottomRight" state="frozen"/>
      <selection activeCell="B1" sqref="B1"/>
      <selection pane="topRight" activeCell="I1" sqref="I1"/>
      <selection pane="bottomLeft" activeCell="B17" sqref="B17"/>
      <selection pane="bottomRight" activeCell="AW47" sqref="AW47"/>
    </sheetView>
  </sheetViews>
  <sheetFormatPr defaultColWidth="8.77734375" defaultRowHeight="14.4"/>
  <cols>
    <col min="1" max="1" width="8.77734375" style="117"/>
    <col min="2" max="2" width="13.88671875" style="117" bestFit="1" customWidth="1"/>
    <col min="3" max="3" width="12.33203125" style="117" bestFit="1" customWidth="1"/>
    <col min="4" max="4" width="7.77734375" style="117" bestFit="1" customWidth="1"/>
    <col min="5" max="5" width="26.77734375" style="117" bestFit="1" customWidth="1"/>
    <col min="6" max="6" width="8.88671875" style="117" bestFit="1" customWidth="1"/>
    <col min="7" max="7" width="5.88671875" style="117" bestFit="1" customWidth="1"/>
    <col min="8" max="8" width="4" style="117" bestFit="1" customWidth="1"/>
    <col min="9" max="9" width="7" style="117" bestFit="1" customWidth="1"/>
    <col min="10" max="10" width="6.88671875" style="117" bestFit="1" customWidth="1"/>
    <col min="11" max="11" width="5.33203125" style="117" bestFit="1" customWidth="1"/>
    <col min="12" max="12" width="6.33203125" style="117" bestFit="1" customWidth="1"/>
    <col min="13" max="13" width="5" style="117" bestFit="1" customWidth="1"/>
    <col min="14" max="14" width="7.77734375" style="117" bestFit="1" customWidth="1"/>
    <col min="15" max="15" width="3.21875" style="117" hidden="1" customWidth="1"/>
    <col min="16" max="16" width="3.88671875" style="117" hidden="1" customWidth="1"/>
    <col min="17" max="18" width="2.6640625" style="117" hidden="1" customWidth="1"/>
    <col min="19" max="19" width="7.21875" style="117" bestFit="1" customWidth="1"/>
    <col min="20" max="20" width="3.109375" style="117" bestFit="1" customWidth="1"/>
    <col min="21" max="21" width="3.21875" style="117" bestFit="1" customWidth="1"/>
    <col min="22" max="22" width="2.77734375" style="117" bestFit="1" customWidth="1"/>
    <col min="23" max="23" width="3.21875" style="117" bestFit="1" customWidth="1"/>
    <col min="24" max="24" width="2.5546875" style="117" bestFit="1" customWidth="1"/>
    <col min="25" max="25" width="6.33203125" style="117" bestFit="1" customWidth="1"/>
    <col min="26" max="26" width="4.33203125" style="117" bestFit="1" customWidth="1"/>
    <col min="27" max="27" width="5.77734375" style="117" bestFit="1" customWidth="1"/>
    <col min="28" max="28" width="4.88671875" style="117" bestFit="1" customWidth="1"/>
    <col min="29" max="30" width="8.33203125" style="117" bestFit="1" customWidth="1"/>
    <col min="31" max="31" width="4.21875" style="117" bestFit="1" customWidth="1"/>
    <col min="32" max="32" width="4.21875" style="117" customWidth="1"/>
    <col min="33" max="33" width="11.21875" style="117" customWidth="1"/>
    <col min="34" max="34" width="8.77734375" style="117" customWidth="1"/>
    <col min="35" max="35" width="8.88671875" style="117" hidden="1" customWidth="1"/>
    <col min="36" max="36" width="8.21875" style="117" hidden="1" customWidth="1"/>
    <col min="37" max="37" width="2.77734375" style="117" hidden="1" customWidth="1"/>
    <col min="38" max="38" width="1.33203125" style="117" customWidth="1"/>
    <col min="39" max="16384" width="8.77734375" style="117"/>
  </cols>
  <sheetData>
    <row r="1" spans="1:46" s="76" customFormat="1">
      <c r="A1" s="76" t="s">
        <v>246</v>
      </c>
      <c r="B1" s="77" t="s">
        <v>247</v>
      </c>
      <c r="C1" s="77" t="s">
        <v>4</v>
      </c>
      <c r="D1" s="77" t="s">
        <v>5</v>
      </c>
      <c r="E1" s="77" t="s">
        <v>6</v>
      </c>
      <c r="F1" s="78" t="s">
        <v>7</v>
      </c>
      <c r="G1" s="77" t="s">
        <v>8</v>
      </c>
      <c r="H1" s="79" t="s">
        <v>9</v>
      </c>
      <c r="I1" s="80" t="s">
        <v>10</v>
      </c>
      <c r="J1" s="80" t="s">
        <v>11</v>
      </c>
      <c r="K1" s="80" t="s">
        <v>14</v>
      </c>
      <c r="L1" s="81" t="s">
        <v>15</v>
      </c>
      <c r="M1" s="81" t="s">
        <v>16</v>
      </c>
      <c r="N1" s="81" t="s">
        <v>17</v>
      </c>
      <c r="O1" s="80" t="s">
        <v>18</v>
      </c>
      <c r="P1" s="80" t="s">
        <v>19</v>
      </c>
      <c r="Q1" s="80" t="s">
        <v>20</v>
      </c>
      <c r="R1" s="80" t="s">
        <v>21</v>
      </c>
      <c r="S1" s="82" t="s">
        <v>22</v>
      </c>
      <c r="T1" s="81" t="s">
        <v>23</v>
      </c>
      <c r="U1" s="80" t="s">
        <v>24</v>
      </c>
      <c r="V1" s="80" t="s">
        <v>25</v>
      </c>
      <c r="W1" s="80" t="s">
        <v>26</v>
      </c>
      <c r="X1" s="80" t="s">
        <v>27</v>
      </c>
      <c r="Y1" s="80" t="s">
        <v>28</v>
      </c>
      <c r="Z1" s="83" t="s">
        <v>29</v>
      </c>
      <c r="AA1" s="80" t="s">
        <v>30</v>
      </c>
      <c r="AB1" s="80" t="s">
        <v>31</v>
      </c>
      <c r="AC1" s="83" t="s">
        <v>32</v>
      </c>
      <c r="AD1" s="83" t="s">
        <v>33</v>
      </c>
      <c r="AE1" s="83" t="s">
        <v>248</v>
      </c>
      <c r="AF1" s="80" t="s">
        <v>36</v>
      </c>
      <c r="AG1" s="80" t="s">
        <v>37</v>
      </c>
      <c r="AH1" s="76" t="s">
        <v>249</v>
      </c>
      <c r="AI1" s="80" t="s">
        <v>39</v>
      </c>
      <c r="AJ1" s="80" t="s">
        <v>41</v>
      </c>
      <c r="AK1" s="80" t="s">
        <v>40</v>
      </c>
    </row>
    <row r="2" spans="1:46" s="84" customFormat="1">
      <c r="B2" s="85"/>
      <c r="C2" s="86"/>
      <c r="D2" s="86"/>
      <c r="E2" s="30"/>
      <c r="F2" s="87"/>
      <c r="G2" s="85"/>
      <c r="H2" s="30"/>
      <c r="I2" s="22"/>
      <c r="J2" s="22"/>
      <c r="K2" s="30"/>
      <c r="L2" s="30"/>
      <c r="M2" s="88"/>
      <c r="N2" s="88"/>
      <c r="O2" s="88"/>
      <c r="P2" s="88"/>
      <c r="Q2" s="88"/>
      <c r="R2" s="88"/>
      <c r="S2" s="89"/>
      <c r="T2" s="88"/>
      <c r="U2" s="88"/>
      <c r="V2" s="88"/>
      <c r="W2" s="88"/>
      <c r="X2" s="88"/>
      <c r="Y2" s="89"/>
      <c r="Z2" s="90"/>
      <c r="AA2" s="88"/>
      <c r="AB2" s="88"/>
      <c r="AC2" s="89"/>
      <c r="AD2" s="90"/>
      <c r="AE2" s="89"/>
      <c r="AF2" s="91"/>
      <c r="AG2" s="88"/>
      <c r="AH2" s="88"/>
      <c r="AI2" s="92"/>
      <c r="AJ2" s="93"/>
      <c r="AK2" s="30"/>
    </row>
    <row r="3" spans="1:46" s="84" customFormat="1">
      <c r="A3" s="84">
        <v>1</v>
      </c>
      <c r="B3" s="94" t="s">
        <v>250</v>
      </c>
      <c r="C3" s="86" t="s">
        <v>251</v>
      </c>
      <c r="D3" s="86" t="s">
        <v>252</v>
      </c>
      <c r="E3" s="95" t="s">
        <v>253</v>
      </c>
      <c r="F3" s="95"/>
      <c r="G3" s="95">
        <v>18608</v>
      </c>
      <c r="H3" s="30"/>
      <c r="I3" s="96">
        <v>44717</v>
      </c>
      <c r="J3" s="22">
        <v>44744</v>
      </c>
      <c r="K3" s="30">
        <v>100</v>
      </c>
      <c r="L3" s="30"/>
      <c r="M3" s="30"/>
      <c r="N3" s="88">
        <f t="shared" ref="N3:N13" si="0">M3-I3</f>
        <v>-44717</v>
      </c>
      <c r="O3" s="30"/>
      <c r="P3" s="30"/>
      <c r="Q3" s="30"/>
      <c r="R3" s="30"/>
      <c r="S3" s="97" t="e">
        <f t="shared" ref="S3:S13" si="1">Q3/(R3+Q3)*100</f>
        <v>#DIV/0!</v>
      </c>
      <c r="T3" s="30"/>
      <c r="U3" s="30">
        <v>24</v>
      </c>
      <c r="V3" s="30"/>
      <c r="W3" s="30"/>
      <c r="X3" s="30"/>
      <c r="Y3" s="89"/>
      <c r="Z3" s="98">
        <f t="shared" ref="Z3:Z13" si="2">SUM(U3:Y3)</f>
        <v>24</v>
      </c>
      <c r="AA3" s="30">
        <v>77</v>
      </c>
      <c r="AB3" s="30">
        <v>16.8</v>
      </c>
      <c r="AC3" s="97">
        <f t="shared" ref="AC3:AC13" si="3">AA3/U3*Z3*(100-AB3)/87</f>
        <v>73.63678160919541</v>
      </c>
      <c r="AD3" s="98">
        <f t="shared" ref="AD3:AD13" si="4">AC3/K3*10000</f>
        <v>7363.6781609195414</v>
      </c>
      <c r="AE3" s="97" t="s">
        <v>254</v>
      </c>
      <c r="AF3" s="99"/>
      <c r="AG3" s="30"/>
      <c r="AH3" s="30">
        <v>106</v>
      </c>
      <c r="AI3" s="30" t="s">
        <v>255</v>
      </c>
      <c r="AJ3" s="93"/>
      <c r="AK3" s="30"/>
      <c r="AM3" s="100" t="s">
        <v>256</v>
      </c>
      <c r="AN3" s="100" t="s">
        <v>257</v>
      </c>
      <c r="AO3" s="100" t="s">
        <v>258</v>
      </c>
      <c r="AP3" s="100" t="s">
        <v>259</v>
      </c>
      <c r="AQ3" s="100" t="s">
        <v>260</v>
      </c>
      <c r="AR3" s="100" t="s">
        <v>261</v>
      </c>
      <c r="AS3" s="100" t="s">
        <v>262</v>
      </c>
      <c r="AT3" s="101" t="s">
        <v>263</v>
      </c>
    </row>
    <row r="4" spans="1:46" s="84" customFormat="1">
      <c r="B4" s="94"/>
      <c r="C4" s="86" t="s">
        <v>251</v>
      </c>
      <c r="D4" s="86" t="s">
        <v>252</v>
      </c>
      <c r="E4" s="95" t="s">
        <v>253</v>
      </c>
      <c r="F4" s="95" t="s">
        <v>264</v>
      </c>
      <c r="G4" s="95">
        <v>200</v>
      </c>
      <c r="H4" s="30"/>
      <c r="I4" s="96">
        <v>44718</v>
      </c>
      <c r="J4" s="22">
        <v>44744</v>
      </c>
      <c r="K4" s="30">
        <v>100</v>
      </c>
      <c r="L4" s="30"/>
      <c r="M4" s="30"/>
      <c r="N4" s="88">
        <f t="shared" si="0"/>
        <v>-44718</v>
      </c>
      <c r="O4" s="30"/>
      <c r="P4" s="30"/>
      <c r="Q4" s="30"/>
      <c r="R4" s="30"/>
      <c r="S4" s="97" t="e">
        <f t="shared" si="1"/>
        <v>#DIV/0!</v>
      </c>
      <c r="T4" s="30"/>
      <c r="U4" s="30">
        <v>25</v>
      </c>
      <c r="V4" s="30"/>
      <c r="W4" s="30"/>
      <c r="X4" s="30"/>
      <c r="Y4" s="89"/>
      <c r="Z4" s="98">
        <f t="shared" si="2"/>
        <v>25</v>
      </c>
      <c r="AA4" s="30">
        <v>72.099999999999994</v>
      </c>
      <c r="AB4" s="30">
        <v>17.5</v>
      </c>
      <c r="AC4" s="97">
        <f t="shared" si="3"/>
        <v>68.370689655172399</v>
      </c>
      <c r="AD4" s="98">
        <f t="shared" si="4"/>
        <v>6837.06896551724</v>
      </c>
      <c r="AE4" s="97"/>
      <c r="AF4" s="99"/>
      <c r="AG4" s="30"/>
      <c r="AH4" s="30">
        <v>106</v>
      </c>
      <c r="AI4" s="30"/>
      <c r="AJ4" s="93"/>
      <c r="AK4" s="30"/>
      <c r="AM4" s="102">
        <v>18608</v>
      </c>
      <c r="AN4" s="103">
        <v>200</v>
      </c>
      <c r="AO4" s="104">
        <v>7194</v>
      </c>
      <c r="AP4" s="104">
        <v>6977</v>
      </c>
      <c r="AQ4" s="105">
        <v>2</v>
      </c>
      <c r="AR4" s="105">
        <v>1</v>
      </c>
      <c r="AS4" s="106">
        <f>AQ4/(AQ4+AR4)*100</f>
        <v>66.666666666666657</v>
      </c>
      <c r="AT4" s="107">
        <f>(AO4-AP4)/AP4*100</f>
        <v>3.1102192919592948</v>
      </c>
    </row>
    <row r="5" spans="1:46" s="84" customFormat="1">
      <c r="A5" s="84">
        <v>2</v>
      </c>
      <c r="B5" s="94"/>
      <c r="C5" s="86" t="s">
        <v>251</v>
      </c>
      <c r="D5" s="86" t="s">
        <v>252</v>
      </c>
      <c r="E5" s="95" t="s">
        <v>265</v>
      </c>
      <c r="F5" s="95"/>
      <c r="G5" s="95">
        <v>18608</v>
      </c>
      <c r="H5" s="30"/>
      <c r="I5" s="96">
        <v>44718</v>
      </c>
      <c r="J5" s="22">
        <v>44745</v>
      </c>
      <c r="K5" s="30">
        <v>100</v>
      </c>
      <c r="L5" s="30"/>
      <c r="M5" s="30"/>
      <c r="N5" s="88">
        <f t="shared" si="0"/>
        <v>-44718</v>
      </c>
      <c r="O5" s="30"/>
      <c r="P5" s="30"/>
      <c r="Q5" s="30"/>
      <c r="R5" s="30"/>
      <c r="S5" s="97" t="e">
        <f t="shared" si="1"/>
        <v>#DIV/0!</v>
      </c>
      <c r="T5" s="30"/>
      <c r="U5" s="30">
        <v>23</v>
      </c>
      <c r="V5" s="30"/>
      <c r="W5" s="30"/>
      <c r="X5" s="30"/>
      <c r="Y5" s="89"/>
      <c r="Z5" s="98">
        <f t="shared" si="2"/>
        <v>23</v>
      </c>
      <c r="AA5" s="30">
        <v>74.2</v>
      </c>
      <c r="AB5" s="30">
        <v>17.3</v>
      </c>
      <c r="AC5" s="97">
        <f t="shared" si="3"/>
        <v>70.532643678160923</v>
      </c>
      <c r="AD5" s="98">
        <f t="shared" si="4"/>
        <v>7053.2643678160921</v>
      </c>
      <c r="AE5" s="97" t="s">
        <v>254</v>
      </c>
      <c r="AF5" s="99"/>
      <c r="AG5" s="30"/>
      <c r="AH5" s="30">
        <v>105</v>
      </c>
      <c r="AI5" s="30" t="s">
        <v>255</v>
      </c>
      <c r="AJ5" s="93"/>
      <c r="AK5" s="30"/>
      <c r="AM5" s="102">
        <v>18608</v>
      </c>
      <c r="AN5" s="103">
        <v>2111</v>
      </c>
      <c r="AO5" s="104">
        <v>7508</v>
      </c>
      <c r="AP5" s="104">
        <v>8283</v>
      </c>
      <c r="AQ5" s="108">
        <v>0</v>
      </c>
      <c r="AR5" s="108">
        <v>2</v>
      </c>
      <c r="AS5" s="106">
        <f t="shared" ref="AS5" si="5">AQ5/(AQ5+AR5)*100</f>
        <v>0</v>
      </c>
      <c r="AT5" s="107">
        <f t="shared" ref="AT5:AT7" si="6">(AO5-AP5)/AP5*100</f>
        <v>-9.3565133405770862</v>
      </c>
    </row>
    <row r="6" spans="1:46" s="84" customFormat="1">
      <c r="B6" s="94"/>
      <c r="C6" s="86" t="s">
        <v>251</v>
      </c>
      <c r="D6" s="86" t="s">
        <v>252</v>
      </c>
      <c r="E6" s="95" t="s">
        <v>265</v>
      </c>
      <c r="F6" s="95" t="s">
        <v>264</v>
      </c>
      <c r="G6" s="95">
        <v>200</v>
      </c>
      <c r="H6" s="30"/>
      <c r="I6" s="96">
        <v>44718</v>
      </c>
      <c r="J6" s="22">
        <v>44745</v>
      </c>
      <c r="K6" s="30">
        <v>100</v>
      </c>
      <c r="L6" s="30"/>
      <c r="M6" s="30"/>
      <c r="N6" s="88">
        <f t="shared" si="0"/>
        <v>-44718</v>
      </c>
      <c r="O6" s="30"/>
      <c r="P6" s="30"/>
      <c r="Q6" s="30"/>
      <c r="R6" s="30"/>
      <c r="S6" s="97" t="e">
        <f t="shared" si="1"/>
        <v>#DIV/0!</v>
      </c>
      <c r="T6" s="30"/>
      <c r="U6" s="30">
        <v>24</v>
      </c>
      <c r="V6" s="30"/>
      <c r="W6" s="30"/>
      <c r="X6" s="30"/>
      <c r="Y6" s="89"/>
      <c r="Z6" s="98">
        <f t="shared" si="2"/>
        <v>24</v>
      </c>
      <c r="AA6" s="30">
        <v>73.099999999999994</v>
      </c>
      <c r="AB6" s="30">
        <v>16.899999999999999</v>
      </c>
      <c r="AC6" s="97">
        <f t="shared" si="3"/>
        <v>69.823103448275845</v>
      </c>
      <c r="AD6" s="98">
        <f t="shared" si="4"/>
        <v>6982.3103448275851</v>
      </c>
      <c r="AE6" s="97"/>
      <c r="AF6" s="99"/>
      <c r="AG6" s="30"/>
      <c r="AH6" s="30">
        <v>106</v>
      </c>
      <c r="AI6" s="30"/>
      <c r="AJ6" s="93"/>
      <c r="AK6" s="30"/>
      <c r="AM6" s="102"/>
      <c r="AN6" s="103"/>
      <c r="AO6" s="104"/>
      <c r="AP6" s="104"/>
      <c r="AQ6" s="108"/>
      <c r="AR6" s="108"/>
      <c r="AS6" s="106"/>
      <c r="AT6" s="107" t="e">
        <f t="shared" si="6"/>
        <v>#DIV/0!</v>
      </c>
    </row>
    <row r="7" spans="1:46" s="84" customFormat="1">
      <c r="A7" s="84">
        <v>3</v>
      </c>
      <c r="B7" s="94"/>
      <c r="C7" s="86" t="s">
        <v>251</v>
      </c>
      <c r="D7" s="86" t="s">
        <v>252</v>
      </c>
      <c r="E7" s="95" t="s">
        <v>266</v>
      </c>
      <c r="F7" s="95"/>
      <c r="G7" s="95">
        <v>18608</v>
      </c>
      <c r="H7" s="30"/>
      <c r="I7" s="96">
        <v>44713</v>
      </c>
      <c r="J7" s="22">
        <v>44745</v>
      </c>
      <c r="K7" s="30">
        <v>100</v>
      </c>
      <c r="L7" s="30"/>
      <c r="M7" s="30"/>
      <c r="N7" s="88">
        <f t="shared" si="0"/>
        <v>-44713</v>
      </c>
      <c r="O7" s="30"/>
      <c r="P7" s="30"/>
      <c r="Q7" s="30"/>
      <c r="R7" s="30"/>
      <c r="S7" s="97" t="e">
        <f t="shared" si="1"/>
        <v>#DIV/0!</v>
      </c>
      <c r="T7" s="30"/>
      <c r="U7" s="30">
        <v>23</v>
      </c>
      <c r="V7" s="30"/>
      <c r="W7" s="30"/>
      <c r="X7" s="30"/>
      <c r="Y7" s="89"/>
      <c r="Z7" s="98">
        <f t="shared" si="2"/>
        <v>23</v>
      </c>
      <c r="AA7" s="30">
        <v>75.3</v>
      </c>
      <c r="AB7" s="30">
        <v>17.2</v>
      </c>
      <c r="AC7" s="97">
        <f t="shared" si="3"/>
        <v>71.664827586206883</v>
      </c>
      <c r="AD7" s="98">
        <f t="shared" si="4"/>
        <v>7166.4827586206884</v>
      </c>
      <c r="AE7" s="97" t="s">
        <v>267</v>
      </c>
      <c r="AF7" s="99"/>
      <c r="AG7" s="30"/>
      <c r="AH7" s="30">
        <v>104</v>
      </c>
      <c r="AI7" s="30" t="s">
        <v>268</v>
      </c>
      <c r="AJ7" s="93"/>
      <c r="AK7" s="30"/>
      <c r="AM7" s="102"/>
      <c r="AN7" s="103"/>
      <c r="AO7" s="109"/>
      <c r="AP7" s="109"/>
      <c r="AQ7" s="103"/>
      <c r="AR7" s="103"/>
      <c r="AS7" s="106"/>
      <c r="AT7" s="107" t="e">
        <f t="shared" si="6"/>
        <v>#DIV/0!</v>
      </c>
    </row>
    <row r="8" spans="1:46" s="84" customFormat="1">
      <c r="B8" s="94"/>
      <c r="C8" s="86" t="s">
        <v>251</v>
      </c>
      <c r="D8" s="86" t="s">
        <v>252</v>
      </c>
      <c r="E8" s="95" t="s">
        <v>266</v>
      </c>
      <c r="F8" s="95" t="s">
        <v>264</v>
      </c>
      <c r="G8" s="95">
        <v>200</v>
      </c>
      <c r="H8" s="30"/>
      <c r="I8" s="96">
        <v>44713</v>
      </c>
      <c r="J8" s="22">
        <v>44745</v>
      </c>
      <c r="K8" s="30">
        <v>100</v>
      </c>
      <c r="L8" s="30"/>
      <c r="M8" s="30"/>
      <c r="N8" s="88">
        <f t="shared" si="0"/>
        <v>-44713</v>
      </c>
      <c r="O8" s="30"/>
      <c r="P8" s="30"/>
      <c r="Q8" s="30"/>
      <c r="R8" s="30"/>
      <c r="S8" s="97" t="e">
        <f t="shared" si="1"/>
        <v>#DIV/0!</v>
      </c>
      <c r="T8" s="30"/>
      <c r="U8" s="30">
        <v>23</v>
      </c>
      <c r="V8" s="30"/>
      <c r="W8" s="30"/>
      <c r="X8" s="30"/>
      <c r="Y8" s="89"/>
      <c r="Z8" s="98">
        <f t="shared" si="2"/>
        <v>23</v>
      </c>
      <c r="AA8" s="30">
        <v>74.2</v>
      </c>
      <c r="AB8" s="30">
        <v>16.600000000000001</v>
      </c>
      <c r="AC8" s="97">
        <f t="shared" si="3"/>
        <v>71.129655172413806</v>
      </c>
      <c r="AD8" s="98">
        <f t="shared" si="4"/>
        <v>7112.9655172413804</v>
      </c>
      <c r="AE8" s="97"/>
      <c r="AF8" s="30"/>
      <c r="AG8" s="30"/>
      <c r="AH8" s="30">
        <v>105</v>
      </c>
      <c r="AI8" s="30"/>
      <c r="AJ8" s="93"/>
      <c r="AK8" s="30"/>
      <c r="AM8" s="110" t="s">
        <v>46</v>
      </c>
      <c r="AN8" s="110"/>
      <c r="AO8" s="110"/>
      <c r="AP8" s="110"/>
      <c r="AQ8" s="110">
        <v>2</v>
      </c>
      <c r="AR8" s="110">
        <v>3</v>
      </c>
      <c r="AS8" s="111"/>
      <c r="AT8" s="112"/>
    </row>
    <row r="9" spans="1:46" s="84" customFormat="1">
      <c r="B9" s="94"/>
      <c r="C9" s="86"/>
      <c r="D9" s="86"/>
      <c r="E9" s="95"/>
      <c r="F9" s="95"/>
      <c r="G9" s="95"/>
      <c r="H9" s="30"/>
      <c r="I9" s="96"/>
      <c r="J9" s="22"/>
      <c r="K9" s="30"/>
      <c r="L9" s="30"/>
      <c r="M9" s="30"/>
      <c r="N9" s="88"/>
      <c r="O9" s="30"/>
      <c r="P9" s="30"/>
      <c r="Q9" s="30"/>
      <c r="R9" s="30"/>
      <c r="S9" s="97"/>
      <c r="T9" s="30"/>
      <c r="U9" s="30"/>
      <c r="V9" s="30"/>
      <c r="W9" s="30"/>
      <c r="X9" s="30"/>
      <c r="Y9" s="89"/>
      <c r="Z9" s="98"/>
      <c r="AA9" s="30"/>
      <c r="AB9" s="30"/>
      <c r="AC9" s="97"/>
      <c r="AD9" s="98"/>
      <c r="AE9" s="97"/>
      <c r="AF9" s="30"/>
      <c r="AG9" s="30"/>
      <c r="AH9" s="30"/>
      <c r="AI9" s="30"/>
      <c r="AJ9" s="93"/>
      <c r="AK9" s="30"/>
      <c r="AM9" s="113"/>
      <c r="AN9" s="114"/>
      <c r="AO9" s="114"/>
      <c r="AP9" s="114"/>
      <c r="AQ9" s="114"/>
      <c r="AR9" s="114"/>
      <c r="AS9" s="115"/>
      <c r="AT9" s="116"/>
    </row>
    <row r="10" spans="1:46" s="84" customFormat="1">
      <c r="A10" s="84">
        <v>1</v>
      </c>
      <c r="B10" s="94" t="s">
        <v>269</v>
      </c>
      <c r="C10" s="75" t="s">
        <v>270</v>
      </c>
      <c r="D10" s="86" t="s">
        <v>42</v>
      </c>
      <c r="E10" s="95" t="s">
        <v>271</v>
      </c>
      <c r="F10" s="95"/>
      <c r="G10" s="95">
        <v>18608</v>
      </c>
      <c r="H10" s="30"/>
      <c r="I10" s="96">
        <v>44720</v>
      </c>
      <c r="J10" s="22">
        <v>44744</v>
      </c>
      <c r="K10" s="30">
        <v>100</v>
      </c>
      <c r="L10" s="30"/>
      <c r="M10" s="30"/>
      <c r="N10" s="88">
        <f t="shared" si="0"/>
        <v>-44720</v>
      </c>
      <c r="O10" s="30"/>
      <c r="P10" s="30"/>
      <c r="Q10" s="30"/>
      <c r="R10" s="30"/>
      <c r="S10" s="97" t="e">
        <f t="shared" si="1"/>
        <v>#DIV/0!</v>
      </c>
      <c r="T10" s="30"/>
      <c r="U10" s="30">
        <v>20</v>
      </c>
      <c r="V10" s="30"/>
      <c r="W10" s="30"/>
      <c r="X10" s="30"/>
      <c r="Y10" s="89"/>
      <c r="Z10" s="98">
        <f t="shared" si="2"/>
        <v>20</v>
      </c>
      <c r="AA10" s="30">
        <v>78.3</v>
      </c>
      <c r="AB10" s="30">
        <v>17.3</v>
      </c>
      <c r="AC10" s="97">
        <f t="shared" si="3"/>
        <v>74.429999999999993</v>
      </c>
      <c r="AD10" s="98">
        <f t="shared" si="4"/>
        <v>7443</v>
      </c>
      <c r="AE10" s="97" t="s">
        <v>267</v>
      </c>
      <c r="AF10" s="30"/>
      <c r="AG10" s="30"/>
      <c r="AH10" s="30">
        <v>105</v>
      </c>
      <c r="AI10" s="30"/>
      <c r="AJ10" s="93"/>
      <c r="AK10" s="30"/>
      <c r="AM10" s="188" t="s">
        <v>272</v>
      </c>
      <c r="AN10" s="189"/>
      <c r="AO10" s="189"/>
      <c r="AP10" s="189"/>
      <c r="AQ10" s="189"/>
      <c r="AR10" s="189"/>
      <c r="AS10" s="189"/>
      <c r="AT10" s="190"/>
    </row>
    <row r="11" spans="1:46" s="84" customFormat="1">
      <c r="B11" s="85"/>
      <c r="C11" s="75" t="s">
        <v>270</v>
      </c>
      <c r="D11" s="86" t="s">
        <v>42</v>
      </c>
      <c r="E11" s="95" t="s">
        <v>271</v>
      </c>
      <c r="F11" s="117" t="s">
        <v>273</v>
      </c>
      <c r="G11" s="95">
        <v>2111</v>
      </c>
      <c r="H11" s="30"/>
      <c r="I11" s="96">
        <v>44720</v>
      </c>
      <c r="J11" s="22">
        <v>44744</v>
      </c>
      <c r="K11" s="30">
        <v>100</v>
      </c>
      <c r="L11" s="30"/>
      <c r="M11" s="30"/>
      <c r="N11" s="88">
        <f t="shared" si="0"/>
        <v>-44720</v>
      </c>
      <c r="O11" s="30"/>
      <c r="P11" s="30"/>
      <c r="Q11" s="30"/>
      <c r="R11" s="30"/>
      <c r="S11" s="97" t="e">
        <f t="shared" si="1"/>
        <v>#DIV/0!</v>
      </c>
      <c r="T11" s="30"/>
      <c r="U11" s="30">
        <v>18</v>
      </c>
      <c r="V11" s="30"/>
      <c r="W11" s="30"/>
      <c r="X11" s="30"/>
      <c r="Y11" s="89"/>
      <c r="Z11" s="98">
        <f t="shared" si="2"/>
        <v>18</v>
      </c>
      <c r="AA11" s="30">
        <v>88.2</v>
      </c>
      <c r="AB11" s="30">
        <v>16.100000000000001</v>
      </c>
      <c r="AC11" s="97">
        <f t="shared" si="3"/>
        <v>85.057241379310355</v>
      </c>
      <c r="AD11" s="98">
        <f t="shared" si="4"/>
        <v>8505.7241379310362</v>
      </c>
      <c r="AE11" s="97"/>
      <c r="AF11" s="30"/>
      <c r="AG11" s="30"/>
      <c r="AH11" s="30">
        <v>112</v>
      </c>
      <c r="AI11" s="30"/>
      <c r="AJ11" s="93"/>
      <c r="AK11" s="30"/>
      <c r="AM11" s="191"/>
      <c r="AN11" s="192"/>
      <c r="AO11" s="192"/>
      <c r="AP11" s="192"/>
      <c r="AQ11" s="192"/>
      <c r="AR11" s="192"/>
      <c r="AS11" s="192"/>
      <c r="AT11" s="193"/>
    </row>
    <row r="12" spans="1:46" s="84" customFormat="1">
      <c r="A12" s="84">
        <v>2</v>
      </c>
      <c r="B12" s="85"/>
      <c r="C12" s="75" t="s">
        <v>270</v>
      </c>
      <c r="D12" s="86" t="s">
        <v>42</v>
      </c>
      <c r="E12" s="95" t="s">
        <v>274</v>
      </c>
      <c r="F12" s="95"/>
      <c r="G12" s="95">
        <v>18608</v>
      </c>
      <c r="H12" s="30"/>
      <c r="I12" s="96">
        <v>44721</v>
      </c>
      <c r="J12" s="22">
        <v>44744</v>
      </c>
      <c r="K12" s="30">
        <v>100</v>
      </c>
      <c r="L12" s="30"/>
      <c r="M12" s="30"/>
      <c r="N12" s="88">
        <f t="shared" si="0"/>
        <v>-44721</v>
      </c>
      <c r="O12" s="30"/>
      <c r="P12" s="30"/>
      <c r="Q12" s="30"/>
      <c r="R12" s="30"/>
      <c r="S12" s="97" t="e">
        <f t="shared" si="1"/>
        <v>#DIV/0!</v>
      </c>
      <c r="T12" s="30"/>
      <c r="U12" s="30">
        <v>19</v>
      </c>
      <c r="V12" s="30"/>
      <c r="W12" s="30"/>
      <c r="X12" s="30"/>
      <c r="Y12" s="89"/>
      <c r="Z12" s="98">
        <f t="shared" si="2"/>
        <v>19</v>
      </c>
      <c r="AA12" s="30">
        <v>80.7</v>
      </c>
      <c r="AB12" s="30">
        <v>16.8</v>
      </c>
      <c r="AC12" s="97">
        <f t="shared" si="3"/>
        <v>77.175172413793106</v>
      </c>
      <c r="AD12" s="98">
        <f t="shared" si="4"/>
        <v>7717.5172413793107</v>
      </c>
      <c r="AE12" s="97" t="s">
        <v>267</v>
      </c>
      <c r="AF12" s="30"/>
      <c r="AG12" s="30"/>
      <c r="AH12" s="30">
        <v>105</v>
      </c>
      <c r="AI12" s="30"/>
      <c r="AJ12" s="93"/>
      <c r="AK12" s="30"/>
      <c r="AM12" s="191"/>
      <c r="AN12" s="192"/>
      <c r="AO12" s="192"/>
      <c r="AP12" s="192"/>
      <c r="AQ12" s="192"/>
      <c r="AR12" s="192"/>
      <c r="AS12" s="192"/>
      <c r="AT12" s="193"/>
    </row>
    <row r="13" spans="1:46" s="84" customFormat="1">
      <c r="B13" s="85"/>
      <c r="C13" s="75" t="s">
        <v>270</v>
      </c>
      <c r="D13" s="86" t="s">
        <v>42</v>
      </c>
      <c r="E13" s="95" t="s">
        <v>274</v>
      </c>
      <c r="F13" s="95" t="s">
        <v>273</v>
      </c>
      <c r="G13" s="95">
        <v>2111</v>
      </c>
      <c r="H13" s="30"/>
      <c r="I13" s="96">
        <v>44721</v>
      </c>
      <c r="J13" s="22">
        <v>44744</v>
      </c>
      <c r="K13" s="30">
        <v>100</v>
      </c>
      <c r="L13" s="30"/>
      <c r="M13" s="30"/>
      <c r="N13" s="88">
        <f t="shared" si="0"/>
        <v>-44721</v>
      </c>
      <c r="O13" s="30"/>
      <c r="P13" s="30"/>
      <c r="Q13" s="30"/>
      <c r="R13" s="30"/>
      <c r="S13" s="97" t="e">
        <f t="shared" si="1"/>
        <v>#DIV/0!</v>
      </c>
      <c r="T13" s="30"/>
      <c r="U13" s="30">
        <v>20</v>
      </c>
      <c r="V13" s="30"/>
      <c r="W13" s="30"/>
      <c r="X13" s="30"/>
      <c r="Y13" s="89"/>
      <c r="Z13" s="98">
        <f t="shared" si="2"/>
        <v>20</v>
      </c>
      <c r="AA13" s="30">
        <v>84.3</v>
      </c>
      <c r="AB13" s="30">
        <v>16.8</v>
      </c>
      <c r="AC13" s="97">
        <f t="shared" si="3"/>
        <v>80.617931034482766</v>
      </c>
      <c r="AD13" s="98">
        <f t="shared" si="4"/>
        <v>8061.7931034482772</v>
      </c>
      <c r="AE13" s="97"/>
      <c r="AF13" s="30"/>
      <c r="AG13" s="30"/>
      <c r="AH13" s="30">
        <v>114</v>
      </c>
      <c r="AI13" s="30"/>
      <c r="AJ13" s="93"/>
      <c r="AK13" s="30"/>
      <c r="AM13" s="191"/>
      <c r="AN13" s="192"/>
      <c r="AO13" s="192"/>
      <c r="AP13" s="192"/>
      <c r="AQ13" s="192"/>
      <c r="AR13" s="192"/>
      <c r="AS13" s="192"/>
      <c r="AT13" s="193"/>
    </row>
    <row r="14" spans="1:46" s="84" customFormat="1">
      <c r="A14" s="84">
        <v>3</v>
      </c>
      <c r="B14" s="118"/>
      <c r="C14" s="75" t="s">
        <v>270</v>
      </c>
      <c r="D14" s="86" t="s">
        <v>275</v>
      </c>
      <c r="E14" s="119" t="s">
        <v>276</v>
      </c>
      <c r="F14" s="85" t="s">
        <v>277</v>
      </c>
      <c r="G14" s="88">
        <v>19799</v>
      </c>
      <c r="H14" s="30"/>
      <c r="I14" s="120">
        <v>44718</v>
      </c>
      <c r="J14" s="22">
        <v>44746</v>
      </c>
      <c r="K14" s="121">
        <v>4000</v>
      </c>
      <c r="L14" s="30"/>
      <c r="M14" s="30"/>
      <c r="N14" s="88">
        <f>M14-I14</f>
        <v>-44718</v>
      </c>
      <c r="O14" s="30"/>
      <c r="P14" s="30"/>
      <c r="Q14" s="30"/>
      <c r="R14" s="30"/>
      <c r="S14" s="122" t="e">
        <f>Q14/(R14+Q14)*100</f>
        <v>#DIV/0!</v>
      </c>
      <c r="T14" s="30"/>
      <c r="U14" s="30">
        <v>20</v>
      </c>
      <c r="V14" s="30"/>
      <c r="W14" s="30"/>
      <c r="X14" s="30"/>
      <c r="Y14" s="89"/>
      <c r="Z14" s="123">
        <f>SUM(U14:Y14)</f>
        <v>20</v>
      </c>
      <c r="AA14" s="30">
        <v>3000</v>
      </c>
      <c r="AB14" s="30">
        <v>16.8</v>
      </c>
      <c r="AC14" s="122">
        <f>AA14/U14*Z14*(100-AB14)/87</f>
        <v>2868.9655172413795</v>
      </c>
      <c r="AD14" s="98">
        <f>AC14/K14*10000</f>
        <v>7172.4137931034493</v>
      </c>
      <c r="AE14" s="97" t="s">
        <v>254</v>
      </c>
      <c r="AF14" s="30"/>
      <c r="AG14" s="99"/>
      <c r="AH14" s="30">
        <v>115</v>
      </c>
      <c r="AI14" s="124"/>
      <c r="AJ14" s="93"/>
      <c r="AK14" s="30"/>
      <c r="AM14" s="100" t="s">
        <v>256</v>
      </c>
      <c r="AN14" s="100" t="s">
        <v>257</v>
      </c>
      <c r="AO14" s="100" t="s">
        <v>258</v>
      </c>
      <c r="AP14" s="100" t="s">
        <v>259</v>
      </c>
      <c r="AQ14" s="100" t="s">
        <v>260</v>
      </c>
      <c r="AR14" s="100" t="s">
        <v>261</v>
      </c>
      <c r="AS14" s="100" t="s">
        <v>262</v>
      </c>
      <c r="AT14" s="101" t="s">
        <v>263</v>
      </c>
    </row>
    <row r="15" spans="1:46" s="84" customFormat="1">
      <c r="B15" s="118"/>
      <c r="C15" s="75" t="s">
        <v>270</v>
      </c>
      <c r="D15" s="86" t="s">
        <v>275</v>
      </c>
      <c r="E15" s="119" t="s">
        <v>276</v>
      </c>
      <c r="F15" s="85" t="s">
        <v>278</v>
      </c>
      <c r="G15" s="88">
        <v>7301</v>
      </c>
      <c r="H15" s="30"/>
      <c r="I15" s="120">
        <v>44718</v>
      </c>
      <c r="J15" s="22">
        <v>44746</v>
      </c>
      <c r="K15" s="121">
        <v>4000</v>
      </c>
      <c r="L15" s="30"/>
      <c r="M15" s="30"/>
      <c r="N15" s="88">
        <f>M15-I15</f>
        <v>-44718</v>
      </c>
      <c r="O15" s="30"/>
      <c r="P15" s="30"/>
      <c r="Q15" s="30"/>
      <c r="R15" s="30"/>
      <c r="S15" s="122" t="e">
        <f>Q15/(R15+Q15)*100</f>
        <v>#DIV/0!</v>
      </c>
      <c r="T15" s="30"/>
      <c r="U15" s="30">
        <v>20</v>
      </c>
      <c r="V15" s="30"/>
      <c r="W15" s="30"/>
      <c r="X15" s="30"/>
      <c r="Y15" s="89"/>
      <c r="Z15" s="123">
        <f>SUM(U15:Y15)</f>
        <v>20</v>
      </c>
      <c r="AA15" s="30">
        <v>2950</v>
      </c>
      <c r="AB15" s="30">
        <v>16.8</v>
      </c>
      <c r="AC15" s="122">
        <f>AA15/U15*Z15*(100-AB15)/87</f>
        <v>2821.1494252873563</v>
      </c>
      <c r="AD15" s="98">
        <f>AC15/K15*10000</f>
        <v>7052.8735632183907</v>
      </c>
      <c r="AE15" s="97"/>
      <c r="AF15" s="30"/>
      <c r="AG15" s="99"/>
      <c r="AH15" s="30">
        <v>110</v>
      </c>
      <c r="AI15" s="124"/>
      <c r="AJ15" s="93"/>
      <c r="AK15" s="30"/>
      <c r="AM15" s="102">
        <v>19799</v>
      </c>
      <c r="AN15" s="103">
        <v>7301</v>
      </c>
      <c r="AO15" s="104">
        <v>6809</v>
      </c>
      <c r="AP15" s="104">
        <v>6877</v>
      </c>
      <c r="AQ15" s="105">
        <v>1</v>
      </c>
      <c r="AR15" s="105">
        <v>1</v>
      </c>
      <c r="AS15" s="106">
        <f>AQ15/(AQ15+AR15)*100</f>
        <v>50</v>
      </c>
      <c r="AT15" s="107">
        <f>(AO15-AP15)/AP15*100</f>
        <v>-0.9888032572342591</v>
      </c>
    </row>
    <row r="16" spans="1:46" s="84" customFormat="1">
      <c r="A16" s="84">
        <v>4</v>
      </c>
      <c r="B16" s="118"/>
      <c r="C16" s="75" t="s">
        <v>270</v>
      </c>
      <c r="D16" s="86" t="s">
        <v>275</v>
      </c>
      <c r="E16" s="119" t="s">
        <v>279</v>
      </c>
      <c r="F16" s="85" t="s">
        <v>280</v>
      </c>
      <c r="G16" s="88">
        <v>19799</v>
      </c>
      <c r="H16" s="30"/>
      <c r="I16" s="120">
        <v>44718</v>
      </c>
      <c r="J16" s="22">
        <v>44748</v>
      </c>
      <c r="K16" s="30">
        <v>4000</v>
      </c>
      <c r="L16" s="30"/>
      <c r="M16" s="30"/>
      <c r="N16" s="88">
        <f t="shared" ref="N16:N27" si="7">M16-I16</f>
        <v>-44718</v>
      </c>
      <c r="O16" s="30"/>
      <c r="P16" s="30"/>
      <c r="Q16" s="30"/>
      <c r="R16" s="30"/>
      <c r="S16" s="122" t="e">
        <f t="shared" ref="S16:S27" si="8">Q16/(R16+Q16)*100</f>
        <v>#DIV/0!</v>
      </c>
      <c r="T16" s="30"/>
      <c r="U16" s="30">
        <v>20</v>
      </c>
      <c r="V16" s="30"/>
      <c r="W16" s="30"/>
      <c r="X16" s="30"/>
      <c r="Y16" s="89"/>
      <c r="Z16" s="123">
        <f t="shared" ref="Z16:Z23" si="9">SUM(U16:Y16)</f>
        <v>20</v>
      </c>
      <c r="AA16" s="30">
        <v>2700</v>
      </c>
      <c r="AB16" s="30">
        <v>16.899999999999999</v>
      </c>
      <c r="AC16" s="122">
        <f t="shared" ref="AC16:AC27" si="10">AA16/U16*Z16*(100-AB16)/87</f>
        <v>2578.9655172413791</v>
      </c>
      <c r="AD16" s="98">
        <f t="shared" ref="AD16:AD27" si="11">AC16/K16*10000</f>
        <v>6447.4137931034484</v>
      </c>
      <c r="AE16" s="97" t="s">
        <v>267</v>
      </c>
      <c r="AF16" s="30"/>
      <c r="AG16" s="99"/>
      <c r="AH16" s="30">
        <v>115</v>
      </c>
      <c r="AI16" s="124"/>
      <c r="AJ16" s="93"/>
      <c r="AK16" s="30"/>
      <c r="AM16" s="102">
        <v>19799</v>
      </c>
      <c r="AN16" s="103">
        <v>2111</v>
      </c>
      <c r="AO16" s="104">
        <v>8152</v>
      </c>
      <c r="AP16" s="104">
        <v>8708</v>
      </c>
      <c r="AQ16" s="108">
        <v>2</v>
      </c>
      <c r="AR16" s="108">
        <v>2</v>
      </c>
      <c r="AS16" s="106">
        <f t="shared" ref="AS16:AS20" si="12">AQ16/(AQ16+AR16)*100</f>
        <v>50</v>
      </c>
      <c r="AT16" s="107">
        <f t="shared" ref="AT16:AT20" si="13">(AO16-AP16)/AP16*100</f>
        <v>-6.3849333945796962</v>
      </c>
    </row>
    <row r="17" spans="1:46" s="84" customFormat="1">
      <c r="B17" s="118"/>
      <c r="C17" s="75" t="s">
        <v>270</v>
      </c>
      <c r="D17" s="86" t="s">
        <v>275</v>
      </c>
      <c r="E17" s="119" t="s">
        <v>279</v>
      </c>
      <c r="F17" s="85" t="s">
        <v>278</v>
      </c>
      <c r="G17" s="88">
        <v>7301</v>
      </c>
      <c r="H17" s="30"/>
      <c r="I17" s="120">
        <v>44718</v>
      </c>
      <c r="J17" s="22">
        <v>44748</v>
      </c>
      <c r="K17" s="30">
        <v>4000</v>
      </c>
      <c r="L17" s="30"/>
      <c r="M17" s="30"/>
      <c r="N17" s="88">
        <f t="shared" si="7"/>
        <v>-44718</v>
      </c>
      <c r="O17" s="30"/>
      <c r="P17" s="30"/>
      <c r="Q17" s="30"/>
      <c r="R17" s="30"/>
      <c r="S17" s="122" t="e">
        <f t="shared" si="8"/>
        <v>#DIV/0!</v>
      </c>
      <c r="T17" s="30"/>
      <c r="U17" s="30">
        <v>20</v>
      </c>
      <c r="V17" s="30"/>
      <c r="W17" s="30"/>
      <c r="X17" s="30"/>
      <c r="Y17" s="89"/>
      <c r="Z17" s="123">
        <f t="shared" si="9"/>
        <v>20</v>
      </c>
      <c r="AA17" s="30">
        <v>2800</v>
      </c>
      <c r="AB17" s="30">
        <v>16.7</v>
      </c>
      <c r="AC17" s="122">
        <f t="shared" si="10"/>
        <v>2680.9195402298851</v>
      </c>
      <c r="AD17" s="98">
        <f t="shared" si="11"/>
        <v>6702.2988505747126</v>
      </c>
      <c r="AE17" s="97"/>
      <c r="AF17" s="30"/>
      <c r="AG17" s="99"/>
      <c r="AH17" s="30">
        <v>108</v>
      </c>
      <c r="AI17" s="124"/>
      <c r="AJ17" s="93"/>
      <c r="AK17" s="30"/>
      <c r="AM17" s="102">
        <v>19799</v>
      </c>
      <c r="AN17" s="103">
        <v>7299</v>
      </c>
      <c r="AO17" s="104">
        <v>7780</v>
      </c>
      <c r="AP17" s="104">
        <v>7144</v>
      </c>
      <c r="AQ17" s="108">
        <v>0</v>
      </c>
      <c r="AR17" s="108">
        <v>3</v>
      </c>
      <c r="AS17" s="106">
        <f t="shared" si="12"/>
        <v>0</v>
      </c>
      <c r="AT17" s="107">
        <f t="shared" si="13"/>
        <v>8.9025755879059343</v>
      </c>
    </row>
    <row r="18" spans="1:46" s="84" customFormat="1">
      <c r="A18" s="84">
        <v>5</v>
      </c>
      <c r="B18" s="85"/>
      <c r="C18" s="75" t="s">
        <v>270</v>
      </c>
      <c r="D18" s="86" t="s">
        <v>275</v>
      </c>
      <c r="E18" s="119" t="s">
        <v>281</v>
      </c>
      <c r="F18" s="85" t="s">
        <v>282</v>
      </c>
      <c r="G18" s="88">
        <v>19799</v>
      </c>
      <c r="H18" s="30"/>
      <c r="I18" s="120">
        <v>44706</v>
      </c>
      <c r="J18" s="125">
        <v>44740</v>
      </c>
      <c r="K18" s="121">
        <v>4000</v>
      </c>
      <c r="L18" s="30"/>
      <c r="M18" s="30"/>
      <c r="N18" s="88">
        <f t="shared" si="7"/>
        <v>-44706</v>
      </c>
      <c r="O18" s="30"/>
      <c r="P18" s="30"/>
      <c r="Q18" s="30"/>
      <c r="R18" s="30"/>
      <c r="S18" s="122" t="e">
        <f t="shared" si="8"/>
        <v>#DIV/0!</v>
      </c>
      <c r="T18" s="30"/>
      <c r="U18" s="30">
        <v>19</v>
      </c>
      <c r="V18" s="30"/>
      <c r="W18" s="30"/>
      <c r="X18" s="30"/>
      <c r="Y18" s="89"/>
      <c r="Z18" s="98">
        <f t="shared" si="9"/>
        <v>19</v>
      </c>
      <c r="AA18" s="30">
        <v>3200</v>
      </c>
      <c r="AB18" s="30">
        <v>17.3</v>
      </c>
      <c r="AC18" s="97">
        <f t="shared" si="10"/>
        <v>3041.8390804597702</v>
      </c>
      <c r="AD18" s="98">
        <f t="shared" si="11"/>
        <v>7604.597701149426</v>
      </c>
      <c r="AE18" s="97" t="s">
        <v>267</v>
      </c>
      <c r="AF18" s="30"/>
      <c r="AG18" s="99"/>
      <c r="AH18" s="30">
        <v>117</v>
      </c>
      <c r="AI18" s="124"/>
      <c r="AJ18" s="93"/>
      <c r="AK18" s="30"/>
      <c r="AM18" s="102"/>
      <c r="AN18" s="103"/>
      <c r="AO18" s="109"/>
      <c r="AP18" s="109"/>
      <c r="AQ18" s="103"/>
      <c r="AR18" s="103"/>
      <c r="AS18" s="106" t="e">
        <f t="shared" si="12"/>
        <v>#DIV/0!</v>
      </c>
      <c r="AT18" s="107" t="e">
        <f t="shared" si="13"/>
        <v>#DIV/0!</v>
      </c>
    </row>
    <row r="19" spans="1:46" s="84" customFormat="1">
      <c r="B19" s="85"/>
      <c r="C19" s="75" t="s">
        <v>270</v>
      </c>
      <c r="D19" s="86" t="s">
        <v>275</v>
      </c>
      <c r="E19" s="119" t="s">
        <v>281</v>
      </c>
      <c r="F19" s="85" t="s">
        <v>283</v>
      </c>
      <c r="G19" s="88">
        <v>2111</v>
      </c>
      <c r="H19" s="30"/>
      <c r="I19" s="120">
        <v>44706</v>
      </c>
      <c r="J19" s="125">
        <v>44740</v>
      </c>
      <c r="K19" s="121">
        <v>4000</v>
      </c>
      <c r="L19" s="30"/>
      <c r="M19" s="30"/>
      <c r="N19" s="88">
        <f t="shared" si="7"/>
        <v>-44706</v>
      </c>
      <c r="O19" s="30"/>
      <c r="P19" s="30"/>
      <c r="Q19" s="30"/>
      <c r="R19" s="30"/>
      <c r="S19" s="122" t="e">
        <f t="shared" si="8"/>
        <v>#DIV/0!</v>
      </c>
      <c r="T19" s="30"/>
      <c r="U19" s="30">
        <v>18</v>
      </c>
      <c r="V19" s="30"/>
      <c r="W19" s="30"/>
      <c r="X19" s="30"/>
      <c r="Y19" s="89"/>
      <c r="Z19" s="98">
        <f t="shared" si="9"/>
        <v>18</v>
      </c>
      <c r="AA19" s="30">
        <v>3350</v>
      </c>
      <c r="AB19" s="30">
        <v>17.100000000000001</v>
      </c>
      <c r="AC19" s="97">
        <f t="shared" si="10"/>
        <v>3192.1264367816093</v>
      </c>
      <c r="AD19" s="98">
        <f t="shared" si="11"/>
        <v>7980.3160919540232</v>
      </c>
      <c r="AE19" s="97"/>
      <c r="AF19" s="30"/>
      <c r="AG19" s="99"/>
      <c r="AH19" s="30">
        <v>109</v>
      </c>
      <c r="AI19" s="124"/>
      <c r="AJ19" s="93"/>
      <c r="AK19" s="30"/>
      <c r="AM19" s="102"/>
      <c r="AN19" s="102"/>
      <c r="AO19" s="102"/>
      <c r="AP19" s="102"/>
      <c r="AQ19" s="102"/>
      <c r="AR19" s="102"/>
      <c r="AS19" s="106" t="e">
        <f t="shared" si="12"/>
        <v>#DIV/0!</v>
      </c>
      <c r="AT19" s="107" t="e">
        <f t="shared" si="13"/>
        <v>#DIV/0!</v>
      </c>
    </row>
    <row r="20" spans="1:46" s="84" customFormat="1">
      <c r="A20" s="84">
        <v>6</v>
      </c>
      <c r="B20" s="85"/>
      <c r="C20" s="86" t="s">
        <v>284</v>
      </c>
      <c r="D20" s="86" t="s">
        <v>285</v>
      </c>
      <c r="E20" s="30" t="s">
        <v>286</v>
      </c>
      <c r="F20" s="87" t="s">
        <v>287</v>
      </c>
      <c r="G20" s="85">
        <v>19799</v>
      </c>
      <c r="H20" s="88"/>
      <c r="I20" s="126">
        <v>44687</v>
      </c>
      <c r="J20" s="22">
        <v>44744</v>
      </c>
      <c r="K20" s="30">
        <v>110</v>
      </c>
      <c r="L20" s="30"/>
      <c r="M20" s="30"/>
      <c r="N20" s="88">
        <f t="shared" si="7"/>
        <v>-44687</v>
      </c>
      <c r="O20" s="30"/>
      <c r="P20" s="30"/>
      <c r="Q20" s="30"/>
      <c r="R20" s="30"/>
      <c r="S20" s="97" t="e">
        <f t="shared" si="8"/>
        <v>#DIV/0!</v>
      </c>
      <c r="T20" s="30"/>
      <c r="U20" s="30">
        <v>18</v>
      </c>
      <c r="V20" s="30"/>
      <c r="W20" s="30"/>
      <c r="X20" s="30"/>
      <c r="Y20" s="89"/>
      <c r="Z20" s="98">
        <f t="shared" si="9"/>
        <v>18</v>
      </c>
      <c r="AA20" s="30">
        <v>114</v>
      </c>
      <c r="AB20" s="30">
        <v>19.5</v>
      </c>
      <c r="AC20" s="97">
        <f t="shared" si="10"/>
        <v>105.48275862068965</v>
      </c>
      <c r="AD20" s="98">
        <f t="shared" si="11"/>
        <v>9589.3416927899689</v>
      </c>
      <c r="AE20" s="97" t="s">
        <v>254</v>
      </c>
      <c r="AF20" s="30"/>
      <c r="AG20" s="99"/>
      <c r="AH20" s="30">
        <v>116</v>
      </c>
      <c r="AI20" s="124"/>
      <c r="AJ20" s="93"/>
      <c r="AK20" s="30"/>
      <c r="AM20" s="102"/>
      <c r="AN20" s="102"/>
      <c r="AO20" s="102"/>
      <c r="AP20" s="102"/>
      <c r="AQ20" s="102"/>
      <c r="AR20" s="102"/>
      <c r="AS20" s="106" t="e">
        <f t="shared" si="12"/>
        <v>#DIV/0!</v>
      </c>
      <c r="AT20" s="107" t="e">
        <f t="shared" si="13"/>
        <v>#DIV/0!</v>
      </c>
    </row>
    <row r="21" spans="1:46" s="84" customFormat="1">
      <c r="B21" s="85"/>
      <c r="C21" s="86" t="s">
        <v>284</v>
      </c>
      <c r="D21" s="86" t="s">
        <v>285</v>
      </c>
      <c r="E21" s="30" t="s">
        <v>286</v>
      </c>
      <c r="F21" s="87" t="s">
        <v>283</v>
      </c>
      <c r="G21" s="85" t="s">
        <v>288</v>
      </c>
      <c r="H21" s="88"/>
      <c r="I21" s="126">
        <v>44687</v>
      </c>
      <c r="J21" s="22">
        <v>44744</v>
      </c>
      <c r="K21" s="30">
        <v>100</v>
      </c>
      <c r="L21" s="30"/>
      <c r="M21" s="30"/>
      <c r="N21" s="88">
        <f t="shared" si="7"/>
        <v>-44687</v>
      </c>
      <c r="O21" s="30"/>
      <c r="P21" s="30"/>
      <c r="Q21" s="30"/>
      <c r="R21" s="30"/>
      <c r="S21" s="97" t="e">
        <f t="shared" si="8"/>
        <v>#DIV/0!</v>
      </c>
      <c r="T21" s="30"/>
      <c r="U21" s="30">
        <v>20</v>
      </c>
      <c r="V21" s="30"/>
      <c r="W21" s="30"/>
      <c r="X21" s="30"/>
      <c r="Y21" s="89"/>
      <c r="Z21" s="98">
        <f t="shared" si="9"/>
        <v>20</v>
      </c>
      <c r="AA21" s="30">
        <v>100</v>
      </c>
      <c r="AB21" s="30">
        <v>17.399999999999999</v>
      </c>
      <c r="AC21" s="97">
        <f t="shared" si="10"/>
        <v>94.94252873563218</v>
      </c>
      <c r="AD21" s="98">
        <f t="shared" si="11"/>
        <v>9494.2528735632186</v>
      </c>
      <c r="AE21" s="97"/>
      <c r="AF21" s="30"/>
      <c r="AG21" s="99"/>
      <c r="AH21" s="30">
        <v>110</v>
      </c>
      <c r="AI21" s="124"/>
      <c r="AJ21" s="93"/>
      <c r="AK21" s="30"/>
      <c r="AM21" s="110" t="s">
        <v>46</v>
      </c>
      <c r="AN21" s="110"/>
      <c r="AO21" s="110"/>
      <c r="AP21" s="110"/>
      <c r="AQ21" s="110">
        <v>22</v>
      </c>
      <c r="AR21" s="110">
        <v>8</v>
      </c>
      <c r="AS21" s="111"/>
      <c r="AT21" s="112"/>
    </row>
    <row r="22" spans="1:46" s="84" customFormat="1">
      <c r="A22" s="84">
        <v>7</v>
      </c>
      <c r="B22" s="85"/>
      <c r="C22" s="86" t="s">
        <v>284</v>
      </c>
      <c r="D22" s="86" t="s">
        <v>285</v>
      </c>
      <c r="E22" s="30" t="s">
        <v>286</v>
      </c>
      <c r="F22" s="87" t="s">
        <v>289</v>
      </c>
      <c r="G22" s="85">
        <v>19799</v>
      </c>
      <c r="H22" s="88"/>
      <c r="I22" s="126">
        <v>44687</v>
      </c>
      <c r="J22" s="22">
        <v>44744</v>
      </c>
      <c r="K22" s="30">
        <v>4000</v>
      </c>
      <c r="L22" s="30"/>
      <c r="M22" s="30"/>
      <c r="N22" s="88">
        <f t="shared" si="7"/>
        <v>-44687</v>
      </c>
      <c r="O22" s="30"/>
      <c r="P22" s="30"/>
      <c r="Q22" s="30"/>
      <c r="R22" s="30"/>
      <c r="S22" s="97" t="e">
        <f t="shared" si="8"/>
        <v>#DIV/0!</v>
      </c>
      <c r="T22" s="30"/>
      <c r="U22" s="30">
        <v>19</v>
      </c>
      <c r="V22" s="30"/>
      <c r="W22" s="30"/>
      <c r="X22" s="30"/>
      <c r="Y22" s="89"/>
      <c r="Z22" s="98">
        <f t="shared" si="9"/>
        <v>19</v>
      </c>
      <c r="AA22" s="30">
        <v>3600</v>
      </c>
      <c r="AB22" s="30">
        <v>16.8</v>
      </c>
      <c r="AC22" s="97">
        <f t="shared" si="10"/>
        <v>3442.7586206896558</v>
      </c>
      <c r="AD22" s="98">
        <f t="shared" si="11"/>
        <v>8606.8965517241395</v>
      </c>
      <c r="AE22" s="97" t="s">
        <v>254</v>
      </c>
      <c r="AF22" s="30"/>
      <c r="AG22" s="99"/>
      <c r="AH22" s="30">
        <v>116</v>
      </c>
      <c r="AI22" s="124"/>
      <c r="AJ22" s="93"/>
      <c r="AK22" s="30"/>
      <c r="AM22" s="194" t="s">
        <v>290</v>
      </c>
      <c r="AN22" s="194"/>
      <c r="AO22" s="194"/>
      <c r="AP22" s="194"/>
      <c r="AQ22" s="194"/>
      <c r="AR22" s="194"/>
      <c r="AS22" s="194"/>
      <c r="AT22" s="194"/>
    </row>
    <row r="23" spans="1:46" s="84" customFormat="1">
      <c r="B23" s="85"/>
      <c r="C23" s="86" t="s">
        <v>284</v>
      </c>
      <c r="D23" s="86" t="s">
        <v>285</v>
      </c>
      <c r="E23" s="30" t="s">
        <v>286</v>
      </c>
      <c r="F23" s="87" t="s">
        <v>283</v>
      </c>
      <c r="G23" s="85" t="s">
        <v>288</v>
      </c>
      <c r="H23" s="88"/>
      <c r="I23" s="126">
        <v>44687</v>
      </c>
      <c r="J23" s="22">
        <v>44744</v>
      </c>
      <c r="K23" s="30">
        <v>4000</v>
      </c>
      <c r="L23" s="30"/>
      <c r="M23" s="30"/>
      <c r="N23" s="88">
        <f t="shared" si="7"/>
        <v>-44687</v>
      </c>
      <c r="O23" s="30"/>
      <c r="P23" s="30"/>
      <c r="Q23" s="30"/>
      <c r="R23" s="30"/>
      <c r="S23" s="97" t="e">
        <f t="shared" si="8"/>
        <v>#DIV/0!</v>
      </c>
      <c r="T23" s="30"/>
      <c r="U23" s="30">
        <v>20</v>
      </c>
      <c r="V23" s="30"/>
      <c r="W23" s="30"/>
      <c r="X23" s="30"/>
      <c r="Y23" s="89"/>
      <c r="Z23" s="98">
        <f t="shared" si="9"/>
        <v>20</v>
      </c>
      <c r="AA23" s="30">
        <v>3550</v>
      </c>
      <c r="AB23" s="30">
        <v>17.399999999999999</v>
      </c>
      <c r="AC23" s="97">
        <f t="shared" si="10"/>
        <v>3370.4597701149423</v>
      </c>
      <c r="AD23" s="98">
        <f t="shared" si="11"/>
        <v>8426.1494252873563</v>
      </c>
      <c r="AE23" s="97"/>
      <c r="AF23" s="30"/>
      <c r="AG23" s="99"/>
      <c r="AH23" s="30">
        <v>112</v>
      </c>
      <c r="AI23" s="124"/>
      <c r="AJ23" s="93"/>
      <c r="AK23" s="30"/>
      <c r="AM23" s="194"/>
      <c r="AN23" s="194"/>
      <c r="AO23" s="194"/>
      <c r="AP23" s="194"/>
      <c r="AQ23" s="194"/>
      <c r="AR23" s="194"/>
      <c r="AS23" s="194"/>
      <c r="AT23" s="194"/>
    </row>
    <row r="24" spans="1:46" s="84" customFormat="1">
      <c r="A24" s="84">
        <v>8</v>
      </c>
      <c r="B24" s="118"/>
      <c r="C24" s="75" t="s">
        <v>270</v>
      </c>
      <c r="D24" s="86" t="s">
        <v>275</v>
      </c>
      <c r="E24" s="119" t="s">
        <v>291</v>
      </c>
      <c r="F24" s="85" t="s">
        <v>292</v>
      </c>
      <c r="G24" s="88">
        <v>19799</v>
      </c>
      <c r="H24" s="30"/>
      <c r="I24" s="120">
        <v>44718</v>
      </c>
      <c r="J24" s="22">
        <v>44746</v>
      </c>
      <c r="K24" s="30">
        <v>4000</v>
      </c>
      <c r="L24" s="30"/>
      <c r="M24" s="30"/>
      <c r="N24" s="88">
        <f t="shared" si="7"/>
        <v>-44718</v>
      </c>
      <c r="O24" s="30"/>
      <c r="P24" s="30"/>
      <c r="Q24" s="30"/>
      <c r="R24" s="30"/>
      <c r="S24" s="122" t="e">
        <f t="shared" si="8"/>
        <v>#DIV/0!</v>
      </c>
      <c r="T24" s="30"/>
      <c r="U24" s="30">
        <v>20</v>
      </c>
      <c r="V24" s="30"/>
      <c r="W24" s="30"/>
      <c r="X24" s="30"/>
      <c r="Y24" s="89"/>
      <c r="Z24" s="123">
        <f t="shared" ref="Z24:Z32" si="14">SUM(U24:Y24)</f>
        <v>20</v>
      </c>
      <c r="AA24" s="30">
        <v>3300</v>
      </c>
      <c r="AB24" s="30">
        <v>17.2</v>
      </c>
      <c r="AC24" s="122">
        <f t="shared" si="10"/>
        <v>3140.6896551724139</v>
      </c>
      <c r="AD24" s="98">
        <f t="shared" si="11"/>
        <v>7851.7241379310353</v>
      </c>
      <c r="AE24" s="97" t="s">
        <v>267</v>
      </c>
      <c r="AF24" s="30"/>
      <c r="AG24" s="99"/>
      <c r="AH24" s="30">
        <v>115</v>
      </c>
      <c r="AI24" s="124"/>
      <c r="AJ24" s="93"/>
      <c r="AK24" s="30"/>
      <c r="AM24" s="194"/>
      <c r="AN24" s="194"/>
      <c r="AO24" s="194"/>
      <c r="AP24" s="194"/>
      <c r="AQ24" s="194"/>
      <c r="AR24" s="194"/>
      <c r="AS24" s="194"/>
      <c r="AT24" s="194"/>
    </row>
    <row r="25" spans="1:46" s="84" customFormat="1">
      <c r="B25" s="118"/>
      <c r="C25" s="75" t="s">
        <v>270</v>
      </c>
      <c r="D25" s="86" t="s">
        <v>275</v>
      </c>
      <c r="E25" s="119" t="s">
        <v>291</v>
      </c>
      <c r="F25" s="85" t="s">
        <v>273</v>
      </c>
      <c r="G25" s="88">
        <v>2111</v>
      </c>
      <c r="H25" s="30"/>
      <c r="I25" s="120">
        <v>44718</v>
      </c>
      <c r="J25" s="22">
        <v>44746</v>
      </c>
      <c r="K25" s="30">
        <v>4000</v>
      </c>
      <c r="L25" s="30"/>
      <c r="M25" s="30"/>
      <c r="N25" s="88">
        <f t="shared" si="7"/>
        <v>-44718</v>
      </c>
      <c r="O25" s="30"/>
      <c r="P25" s="30"/>
      <c r="Q25" s="30"/>
      <c r="R25" s="30"/>
      <c r="S25" s="122" t="e">
        <f t="shared" si="8"/>
        <v>#DIV/0!</v>
      </c>
      <c r="T25" s="30"/>
      <c r="U25" s="30">
        <v>19</v>
      </c>
      <c r="V25" s="30"/>
      <c r="W25" s="30"/>
      <c r="X25" s="30"/>
      <c r="Y25" s="89"/>
      <c r="Z25" s="123">
        <f t="shared" si="14"/>
        <v>19</v>
      </c>
      <c r="AA25" s="30">
        <v>3500</v>
      </c>
      <c r="AB25" s="30">
        <v>16.8</v>
      </c>
      <c r="AC25" s="122">
        <f t="shared" si="10"/>
        <v>3347.1264367816093</v>
      </c>
      <c r="AD25" s="98">
        <f t="shared" si="11"/>
        <v>8367.8160919540242</v>
      </c>
      <c r="AE25" s="97"/>
      <c r="AF25" s="30"/>
      <c r="AG25" s="99"/>
      <c r="AH25" s="30">
        <v>110</v>
      </c>
      <c r="AI25" s="124"/>
      <c r="AJ25" s="93"/>
      <c r="AK25" s="30"/>
      <c r="AM25" s="194"/>
      <c r="AN25" s="194"/>
      <c r="AO25" s="194"/>
      <c r="AP25" s="194"/>
      <c r="AQ25" s="194"/>
      <c r="AR25" s="194"/>
      <c r="AS25" s="194"/>
      <c r="AT25" s="194"/>
    </row>
    <row r="26" spans="1:46" s="84" customFormat="1">
      <c r="A26" s="84">
        <v>9</v>
      </c>
      <c r="B26" s="118"/>
      <c r="C26" s="75" t="s">
        <v>270</v>
      </c>
      <c r="D26" s="86" t="s">
        <v>275</v>
      </c>
      <c r="E26" s="30" t="s">
        <v>293</v>
      </c>
      <c r="F26" s="87" t="s">
        <v>294</v>
      </c>
      <c r="G26" s="85">
        <v>19799</v>
      </c>
      <c r="H26" s="30"/>
      <c r="I26" s="22">
        <v>44720</v>
      </c>
      <c r="J26" s="22">
        <v>44747</v>
      </c>
      <c r="K26" s="30">
        <v>4000</v>
      </c>
      <c r="L26" s="30"/>
      <c r="M26" s="30"/>
      <c r="N26" s="88">
        <f t="shared" si="7"/>
        <v>-44720</v>
      </c>
      <c r="O26" s="30"/>
      <c r="P26" s="30"/>
      <c r="Q26" s="30"/>
      <c r="R26" s="30"/>
      <c r="S26" s="122" t="e">
        <f t="shared" si="8"/>
        <v>#DIV/0!</v>
      </c>
      <c r="T26" s="30"/>
      <c r="U26" s="30">
        <v>19</v>
      </c>
      <c r="V26" s="30"/>
      <c r="W26" s="30"/>
      <c r="X26" s="30"/>
      <c r="Y26" s="89"/>
      <c r="Z26" s="123">
        <f t="shared" si="14"/>
        <v>19</v>
      </c>
      <c r="AA26" s="30">
        <v>2985</v>
      </c>
      <c r="AB26" s="30">
        <v>17.100000000000001</v>
      </c>
      <c r="AC26" s="122">
        <f t="shared" si="10"/>
        <v>2844.3275862068967</v>
      </c>
      <c r="AD26" s="98">
        <f t="shared" si="11"/>
        <v>7110.8189655172418</v>
      </c>
      <c r="AE26" s="97" t="s">
        <v>267</v>
      </c>
      <c r="AF26" s="30"/>
      <c r="AG26" s="99"/>
      <c r="AH26" s="30">
        <v>113</v>
      </c>
      <c r="AI26" s="124"/>
      <c r="AJ26" s="93"/>
      <c r="AK26" s="30"/>
      <c r="AM26" s="194"/>
      <c r="AN26" s="194"/>
      <c r="AO26" s="194"/>
      <c r="AP26" s="194"/>
      <c r="AQ26" s="194"/>
      <c r="AR26" s="194"/>
      <c r="AS26" s="194"/>
      <c r="AT26" s="194"/>
    </row>
    <row r="27" spans="1:46" s="84" customFormat="1">
      <c r="B27" s="118"/>
      <c r="C27" s="75" t="s">
        <v>270</v>
      </c>
      <c r="D27" s="86" t="s">
        <v>275</v>
      </c>
      <c r="E27" s="30" t="s">
        <v>293</v>
      </c>
      <c r="F27" s="87" t="s">
        <v>273</v>
      </c>
      <c r="G27" s="85">
        <v>2111</v>
      </c>
      <c r="H27" s="30"/>
      <c r="I27" s="22">
        <v>44720</v>
      </c>
      <c r="J27" s="22">
        <v>44747</v>
      </c>
      <c r="K27" s="30">
        <v>4000</v>
      </c>
      <c r="L27" s="30"/>
      <c r="M27" s="30"/>
      <c r="N27" s="88">
        <f t="shared" si="7"/>
        <v>-44720</v>
      </c>
      <c r="O27" s="30"/>
      <c r="P27" s="30"/>
      <c r="Q27" s="30"/>
      <c r="R27" s="30"/>
      <c r="S27" s="122" t="e">
        <f t="shared" si="8"/>
        <v>#DIV/0!</v>
      </c>
      <c r="T27" s="30"/>
      <c r="U27" s="30">
        <v>21</v>
      </c>
      <c r="V27" s="30"/>
      <c r="W27" s="30"/>
      <c r="X27" s="30"/>
      <c r="Y27" s="89"/>
      <c r="Z27" s="123">
        <f t="shared" si="14"/>
        <v>21</v>
      </c>
      <c r="AA27" s="30">
        <v>3600</v>
      </c>
      <c r="AB27" s="30">
        <v>17.399999999999999</v>
      </c>
      <c r="AC27" s="122">
        <f t="shared" si="10"/>
        <v>3417.9310344827582</v>
      </c>
      <c r="AD27" s="98">
        <f t="shared" si="11"/>
        <v>8544.8275862068949</v>
      </c>
      <c r="AE27" s="97"/>
      <c r="AF27" s="30"/>
      <c r="AG27" s="99"/>
      <c r="AH27" s="30">
        <v>108</v>
      </c>
      <c r="AI27" s="124"/>
      <c r="AJ27" s="93"/>
      <c r="AK27" s="30"/>
    </row>
    <row r="28" spans="1:46">
      <c r="A28" s="117">
        <v>10</v>
      </c>
      <c r="B28" s="118"/>
      <c r="C28" s="75" t="s">
        <v>270</v>
      </c>
      <c r="D28" s="86" t="s">
        <v>285</v>
      </c>
      <c r="E28" s="119" t="s">
        <v>295</v>
      </c>
      <c r="F28" s="85" t="s">
        <v>296</v>
      </c>
      <c r="G28" s="88">
        <v>19799</v>
      </c>
      <c r="H28" s="30"/>
      <c r="I28" s="120">
        <v>44706</v>
      </c>
      <c r="J28" s="125">
        <v>44740</v>
      </c>
      <c r="K28" s="121">
        <v>4000</v>
      </c>
      <c r="L28" s="121"/>
      <c r="M28" s="121"/>
      <c r="N28" s="88">
        <f>M28-I28</f>
        <v>-44706</v>
      </c>
      <c r="O28" s="121"/>
      <c r="P28" s="121"/>
      <c r="Q28" s="121"/>
      <c r="R28" s="121"/>
      <c r="S28" s="122" t="e">
        <f>Q28/(R28+Q28)*100</f>
        <v>#DIV/0!</v>
      </c>
      <c r="T28" s="121"/>
      <c r="U28" s="121">
        <v>21</v>
      </c>
      <c r="V28" s="121"/>
      <c r="W28" s="121"/>
      <c r="X28" s="121"/>
      <c r="Y28" s="121"/>
      <c r="Z28" s="123">
        <f t="shared" si="14"/>
        <v>21</v>
      </c>
      <c r="AA28" s="121">
        <v>3350</v>
      </c>
      <c r="AB28" s="121">
        <v>16.7</v>
      </c>
      <c r="AC28" s="122">
        <f>AA28/U28*Z28*(100-AB28)/87</f>
        <v>3207.5287356321837</v>
      </c>
      <c r="AD28" s="98">
        <f>AC28/K28*10000</f>
        <v>8018.8218390804586</v>
      </c>
      <c r="AE28" s="97" t="s">
        <v>254</v>
      </c>
      <c r="AF28" s="121"/>
      <c r="AG28" s="127"/>
      <c r="AH28" s="121">
        <v>116</v>
      </c>
      <c r="AI28" s="128"/>
      <c r="AJ28" s="121"/>
      <c r="AK28" s="121"/>
    </row>
    <row r="29" spans="1:46">
      <c r="B29" s="118"/>
      <c r="C29" s="75" t="s">
        <v>270</v>
      </c>
      <c r="D29" s="86" t="s">
        <v>275</v>
      </c>
      <c r="E29" s="119" t="s">
        <v>295</v>
      </c>
      <c r="F29" s="85" t="s">
        <v>297</v>
      </c>
      <c r="G29" s="88">
        <v>7299</v>
      </c>
      <c r="H29" s="30"/>
      <c r="I29" s="120">
        <v>44706</v>
      </c>
      <c r="J29" s="125">
        <v>44740</v>
      </c>
      <c r="K29" s="121">
        <v>4000</v>
      </c>
      <c r="L29" s="121"/>
      <c r="M29" s="121"/>
      <c r="N29" s="88">
        <f>M29-I29</f>
        <v>-44706</v>
      </c>
      <c r="O29" s="121"/>
      <c r="P29" s="121"/>
      <c r="Q29" s="121"/>
      <c r="R29" s="121"/>
      <c r="S29" s="122" t="e">
        <f>Q29/(R29+Q29)*100</f>
        <v>#DIV/0!</v>
      </c>
      <c r="T29" s="121"/>
      <c r="U29" s="121">
        <v>20</v>
      </c>
      <c r="V29" s="121"/>
      <c r="W29" s="121"/>
      <c r="X29" s="121"/>
      <c r="Y29" s="121"/>
      <c r="Z29" s="123">
        <f t="shared" si="14"/>
        <v>20</v>
      </c>
      <c r="AA29" s="121">
        <v>3200</v>
      </c>
      <c r="AB29" s="121">
        <v>16.8</v>
      </c>
      <c r="AC29" s="122">
        <f>AA29/U29*Z29*(100-AB29)/87</f>
        <v>3060.2298850574712</v>
      </c>
      <c r="AD29" s="98">
        <f>AC29/K29*10000</f>
        <v>7650.5747126436772</v>
      </c>
      <c r="AE29" s="97"/>
      <c r="AF29" s="121"/>
      <c r="AG29" s="127"/>
      <c r="AH29" s="121">
        <v>113</v>
      </c>
      <c r="AI29" s="128"/>
      <c r="AJ29" s="121"/>
      <c r="AK29" s="121"/>
    </row>
    <row r="30" spans="1:46">
      <c r="A30" s="117">
        <v>11</v>
      </c>
      <c r="B30" s="118"/>
      <c r="C30" s="75" t="s">
        <v>270</v>
      </c>
      <c r="D30" s="86" t="s">
        <v>275</v>
      </c>
      <c r="E30" s="119" t="s">
        <v>295</v>
      </c>
      <c r="F30" s="85" t="s">
        <v>296</v>
      </c>
      <c r="G30" s="88">
        <v>19799</v>
      </c>
      <c r="H30" s="30"/>
      <c r="I30" s="120">
        <v>44706</v>
      </c>
      <c r="J30" s="125">
        <v>44740</v>
      </c>
      <c r="K30" s="121">
        <v>100</v>
      </c>
      <c r="L30" s="121"/>
      <c r="M30" s="121"/>
      <c r="N30" s="88">
        <f>M30-I30</f>
        <v>-44706</v>
      </c>
      <c r="O30" s="121"/>
      <c r="P30" s="121"/>
      <c r="Q30" s="121"/>
      <c r="R30" s="121"/>
      <c r="S30" s="122" t="e">
        <f>Q30/(R30+Q30)*100</f>
        <v>#DIV/0!</v>
      </c>
      <c r="T30" s="121"/>
      <c r="U30" s="121">
        <v>21</v>
      </c>
      <c r="V30" s="121"/>
      <c r="W30" s="121"/>
      <c r="X30" s="121"/>
      <c r="Y30" s="121"/>
      <c r="Z30" s="123">
        <f t="shared" si="14"/>
        <v>21</v>
      </c>
      <c r="AA30" s="121">
        <v>86.3</v>
      </c>
      <c r="AB30" s="121">
        <v>16.7</v>
      </c>
      <c r="AC30" s="122">
        <f>AA30/U30*Z30*(100-AB30)/87</f>
        <v>82.629770114942531</v>
      </c>
      <c r="AD30" s="98">
        <f>AC30/K30*10000</f>
        <v>8262.977011494253</v>
      </c>
      <c r="AE30" s="97" t="s">
        <v>254</v>
      </c>
      <c r="AF30" s="121"/>
      <c r="AG30" s="127"/>
      <c r="AH30" s="121">
        <v>116</v>
      </c>
      <c r="AI30" s="128"/>
      <c r="AJ30" s="121"/>
      <c r="AK30" s="121"/>
    </row>
    <row r="31" spans="1:46">
      <c r="B31" s="118"/>
      <c r="C31" s="75" t="s">
        <v>270</v>
      </c>
      <c r="D31" s="86" t="s">
        <v>275</v>
      </c>
      <c r="E31" s="119" t="s">
        <v>295</v>
      </c>
      <c r="F31" s="85" t="s">
        <v>297</v>
      </c>
      <c r="G31" s="88">
        <v>7299</v>
      </c>
      <c r="H31" s="30"/>
      <c r="I31" s="120">
        <v>44706</v>
      </c>
      <c r="J31" s="125">
        <v>44740</v>
      </c>
      <c r="K31" s="121">
        <v>100</v>
      </c>
      <c r="L31" s="121"/>
      <c r="M31" s="121"/>
      <c r="N31" s="88">
        <f>M31-I31</f>
        <v>-44706</v>
      </c>
      <c r="O31" s="121"/>
      <c r="P31" s="121"/>
      <c r="Q31" s="121"/>
      <c r="R31" s="121"/>
      <c r="S31" s="122" t="e">
        <f>Q31/(R31+Q31)*100</f>
        <v>#DIV/0!</v>
      </c>
      <c r="T31" s="121"/>
      <c r="U31" s="121">
        <v>20</v>
      </c>
      <c r="V31" s="121"/>
      <c r="W31" s="121"/>
      <c r="X31" s="121"/>
      <c r="Y31" s="121"/>
      <c r="Z31" s="123">
        <f t="shared" si="14"/>
        <v>20</v>
      </c>
      <c r="AA31" s="121">
        <v>79.599999999999994</v>
      </c>
      <c r="AB31" s="121">
        <v>16.8</v>
      </c>
      <c r="AC31" s="122">
        <f>AA31/U31*Z31*(100-AB31)/87</f>
        <v>76.123218390804595</v>
      </c>
      <c r="AD31" s="98">
        <f>AC31/K31*10000</f>
        <v>7612.3218390804595</v>
      </c>
      <c r="AE31" s="97"/>
      <c r="AF31" s="121"/>
      <c r="AG31" s="127"/>
      <c r="AH31" s="121">
        <v>113</v>
      </c>
      <c r="AI31" s="128"/>
      <c r="AJ31" s="121"/>
      <c r="AK31" s="121"/>
    </row>
    <row r="32" spans="1:46">
      <c r="A32" s="117">
        <v>12</v>
      </c>
      <c r="B32" s="118"/>
      <c r="C32" s="75" t="s">
        <v>270</v>
      </c>
      <c r="D32" s="86" t="s">
        <v>275</v>
      </c>
      <c r="E32" s="119" t="s">
        <v>298</v>
      </c>
      <c r="F32" s="85" t="s">
        <v>299</v>
      </c>
      <c r="G32" s="88">
        <v>19799</v>
      </c>
      <c r="H32" s="30"/>
      <c r="I32" s="120">
        <v>44717</v>
      </c>
      <c r="J32" s="22">
        <v>44746</v>
      </c>
      <c r="K32" s="121">
        <v>4000</v>
      </c>
      <c r="L32" s="121"/>
      <c r="M32" s="121"/>
      <c r="N32" s="88">
        <f>M32-I32</f>
        <v>-44717</v>
      </c>
      <c r="O32" s="121"/>
      <c r="P32" s="121"/>
      <c r="Q32" s="121"/>
      <c r="R32" s="121"/>
      <c r="S32" s="122" t="e">
        <f>Q32/(R32+Q32)*100</f>
        <v>#DIV/0!</v>
      </c>
      <c r="T32" s="121"/>
      <c r="U32" s="121">
        <v>22</v>
      </c>
      <c r="V32" s="121"/>
      <c r="W32" s="121"/>
      <c r="X32" s="121"/>
      <c r="Y32" s="121"/>
      <c r="Z32" s="123">
        <f t="shared" si="14"/>
        <v>22</v>
      </c>
      <c r="AA32" s="121">
        <v>3000</v>
      </c>
      <c r="AB32" s="121">
        <v>17.5</v>
      </c>
      <c r="AC32" s="122">
        <f>AA32/U32*Z32*(100-AB32)/87</f>
        <v>2844.8275862068967</v>
      </c>
      <c r="AD32" s="98">
        <f>AC32/K32*10000</f>
        <v>7112.0689655172418</v>
      </c>
      <c r="AE32" s="97" t="s">
        <v>254</v>
      </c>
      <c r="AF32" s="121"/>
      <c r="AG32" s="127"/>
      <c r="AH32" s="121">
        <v>115</v>
      </c>
      <c r="AI32" s="128"/>
      <c r="AJ32" s="121"/>
      <c r="AK32" s="121"/>
    </row>
    <row r="33" spans="1:46">
      <c r="B33" s="118"/>
      <c r="C33" s="75" t="s">
        <v>270</v>
      </c>
      <c r="D33" s="86" t="s">
        <v>275</v>
      </c>
      <c r="E33" s="119" t="s">
        <v>298</v>
      </c>
      <c r="F33" s="85" t="s">
        <v>300</v>
      </c>
      <c r="G33" s="88">
        <v>7299</v>
      </c>
      <c r="H33" s="30"/>
      <c r="I33" s="120">
        <v>44717</v>
      </c>
      <c r="J33" s="22">
        <v>44746</v>
      </c>
      <c r="K33" s="121">
        <v>4000</v>
      </c>
      <c r="L33" s="121"/>
      <c r="M33" s="121"/>
      <c r="N33" s="88">
        <f t="shared" ref="N33:N44" si="15">M33-I33</f>
        <v>-44717</v>
      </c>
      <c r="O33" s="121"/>
      <c r="P33" s="121"/>
      <c r="Q33" s="121"/>
      <c r="R33" s="121"/>
      <c r="S33" s="122" t="e">
        <f t="shared" ref="S33:S44" si="16">Q33/(R33+Q33)*100</f>
        <v>#DIV/0!</v>
      </c>
      <c r="T33" s="121"/>
      <c r="U33" s="121">
        <v>20</v>
      </c>
      <c r="V33" s="121"/>
      <c r="W33" s="121"/>
      <c r="X33" s="121"/>
      <c r="Y33" s="121"/>
      <c r="Z33" s="123">
        <f t="shared" ref="Z33:Z62" si="17">SUM(U33:Y33)</f>
        <v>20</v>
      </c>
      <c r="AA33" s="121">
        <v>2600</v>
      </c>
      <c r="AB33" s="121">
        <v>17.399999999999999</v>
      </c>
      <c r="AC33" s="122">
        <f t="shared" ref="AC33:AC44" si="18">AA33/U33*Z33*(100-AB33)/87</f>
        <v>2468.5057471264363</v>
      </c>
      <c r="AD33" s="98">
        <f t="shared" ref="AD33:AD62" si="19">AC33/K33*10000</f>
        <v>6171.2643678160903</v>
      </c>
      <c r="AE33" s="97"/>
      <c r="AF33" s="121"/>
      <c r="AG33" s="127"/>
      <c r="AH33" s="121">
        <v>114</v>
      </c>
      <c r="AI33" s="128"/>
      <c r="AJ33" s="121"/>
      <c r="AK33" s="121"/>
    </row>
    <row r="34" spans="1:46" s="84" customFormat="1">
      <c r="A34" s="84">
        <v>13</v>
      </c>
      <c r="B34" s="85"/>
      <c r="C34" s="75" t="s">
        <v>270</v>
      </c>
      <c r="D34" s="129" t="s">
        <v>301</v>
      </c>
      <c r="E34" s="30" t="s">
        <v>302</v>
      </c>
      <c r="F34" s="87" t="s">
        <v>303</v>
      </c>
      <c r="G34" s="85">
        <v>19801</v>
      </c>
      <c r="H34" s="30"/>
      <c r="I34" s="22">
        <v>44656</v>
      </c>
      <c r="J34" s="22">
        <v>44747</v>
      </c>
      <c r="K34" s="30">
        <v>4000</v>
      </c>
      <c r="L34" s="30"/>
      <c r="M34" s="30"/>
      <c r="N34" s="88">
        <f t="shared" si="15"/>
        <v>-44656</v>
      </c>
      <c r="O34" s="30"/>
      <c r="P34" s="30"/>
      <c r="Q34" s="30"/>
      <c r="R34" s="30"/>
      <c r="S34" s="97" t="e">
        <f t="shared" si="16"/>
        <v>#DIV/0!</v>
      </c>
      <c r="T34" s="30"/>
      <c r="U34" s="30">
        <v>20</v>
      </c>
      <c r="V34" s="30"/>
      <c r="W34" s="30"/>
      <c r="X34" s="30"/>
      <c r="Y34" s="89"/>
      <c r="Z34" s="98">
        <f t="shared" si="17"/>
        <v>20</v>
      </c>
      <c r="AA34" s="30">
        <v>3500</v>
      </c>
      <c r="AB34" s="30">
        <v>17.2</v>
      </c>
      <c r="AC34" s="97">
        <f t="shared" si="18"/>
        <v>3331.0344827586205</v>
      </c>
      <c r="AD34" s="98">
        <f t="shared" si="19"/>
        <v>8327.5862068965507</v>
      </c>
      <c r="AE34" s="130" t="s">
        <v>267</v>
      </c>
      <c r="AF34" s="30"/>
      <c r="AG34" s="30"/>
      <c r="AH34" s="30">
        <v>118</v>
      </c>
      <c r="AI34" s="30"/>
      <c r="AJ34" s="93"/>
      <c r="AK34" s="30"/>
      <c r="AM34" s="100" t="s">
        <v>256</v>
      </c>
      <c r="AN34" s="100" t="s">
        <v>257</v>
      </c>
      <c r="AO34" s="100" t="s">
        <v>258</v>
      </c>
      <c r="AP34" s="100" t="s">
        <v>259</v>
      </c>
      <c r="AQ34" s="100" t="s">
        <v>260</v>
      </c>
      <c r="AR34" s="100" t="s">
        <v>261</v>
      </c>
      <c r="AS34" s="100" t="s">
        <v>262</v>
      </c>
      <c r="AT34" s="101" t="s">
        <v>263</v>
      </c>
    </row>
    <row r="35" spans="1:46" s="84" customFormat="1">
      <c r="B35" s="85"/>
      <c r="C35" s="75" t="s">
        <v>270</v>
      </c>
      <c r="D35" s="129" t="s">
        <v>301</v>
      </c>
      <c r="E35" s="30" t="s">
        <v>302</v>
      </c>
      <c r="F35" s="87" t="s">
        <v>273</v>
      </c>
      <c r="G35" s="85">
        <v>2111</v>
      </c>
      <c r="H35" s="30"/>
      <c r="I35" s="22">
        <v>44656</v>
      </c>
      <c r="J35" s="22">
        <v>44747</v>
      </c>
      <c r="K35" s="30">
        <v>4000</v>
      </c>
      <c r="L35" s="30"/>
      <c r="M35" s="30"/>
      <c r="N35" s="88">
        <f t="shared" si="15"/>
        <v>-44656</v>
      </c>
      <c r="O35" s="30"/>
      <c r="P35" s="30"/>
      <c r="Q35" s="30"/>
      <c r="R35" s="30"/>
      <c r="S35" s="97" t="e">
        <f t="shared" si="16"/>
        <v>#DIV/0!</v>
      </c>
      <c r="T35" s="30"/>
      <c r="U35" s="30">
        <v>19</v>
      </c>
      <c r="V35" s="30"/>
      <c r="W35" s="30"/>
      <c r="X35" s="30"/>
      <c r="Y35" s="89"/>
      <c r="Z35" s="98">
        <f t="shared" si="17"/>
        <v>19</v>
      </c>
      <c r="AA35" s="30">
        <v>3600</v>
      </c>
      <c r="AB35" s="30">
        <v>17.5</v>
      </c>
      <c r="AC35" s="97">
        <f t="shared" si="18"/>
        <v>3413.7931034482767</v>
      </c>
      <c r="AD35" s="98">
        <f t="shared" si="19"/>
        <v>8534.482758620692</v>
      </c>
      <c r="AE35" s="130"/>
      <c r="AF35" s="30"/>
      <c r="AG35" s="30"/>
      <c r="AH35" s="30">
        <v>110</v>
      </c>
      <c r="AI35" s="30"/>
      <c r="AJ35" s="93"/>
      <c r="AK35" s="30"/>
      <c r="AM35" s="102">
        <v>19801</v>
      </c>
      <c r="AN35" s="103">
        <v>2111</v>
      </c>
      <c r="AO35" s="104">
        <v>8149</v>
      </c>
      <c r="AP35" s="104">
        <v>8188</v>
      </c>
      <c r="AQ35" s="105">
        <v>1</v>
      </c>
      <c r="AR35" s="105">
        <v>1</v>
      </c>
      <c r="AS35" s="106">
        <f>AQ35/(AQ35+AR35)*100</f>
        <v>50</v>
      </c>
      <c r="AT35" s="107">
        <f>(AO35-AP35)/AP35*100</f>
        <v>-0.47630679042501223</v>
      </c>
    </row>
    <row r="36" spans="1:46" s="84" customFormat="1">
      <c r="A36" s="84">
        <v>14</v>
      </c>
      <c r="B36" s="85"/>
      <c r="C36" s="75" t="s">
        <v>270</v>
      </c>
      <c r="D36" s="129" t="s">
        <v>301</v>
      </c>
      <c r="E36" s="30" t="s">
        <v>304</v>
      </c>
      <c r="F36" s="87" t="s">
        <v>305</v>
      </c>
      <c r="G36" s="85">
        <v>19801</v>
      </c>
      <c r="H36" s="30"/>
      <c r="I36" s="22">
        <v>44597</v>
      </c>
      <c r="J36" s="22">
        <v>44687</v>
      </c>
      <c r="K36" s="30">
        <v>4000</v>
      </c>
      <c r="L36" s="30"/>
      <c r="M36" s="30"/>
      <c r="N36" s="88">
        <f t="shared" si="15"/>
        <v>-44597</v>
      </c>
      <c r="O36" s="30"/>
      <c r="P36" s="30"/>
      <c r="Q36" s="30"/>
      <c r="R36" s="30"/>
      <c r="S36" s="97" t="e">
        <f t="shared" si="16"/>
        <v>#DIV/0!</v>
      </c>
      <c r="T36" s="30"/>
      <c r="U36" s="30">
        <v>20</v>
      </c>
      <c r="V36" s="30"/>
      <c r="W36" s="30"/>
      <c r="X36" s="30"/>
      <c r="Y36" s="89"/>
      <c r="Z36" s="98">
        <f t="shared" si="17"/>
        <v>20</v>
      </c>
      <c r="AA36" s="30">
        <v>3350</v>
      </c>
      <c r="AB36" s="30">
        <v>17.2</v>
      </c>
      <c r="AC36" s="97">
        <f t="shared" si="18"/>
        <v>3188.2758620689656</v>
      </c>
      <c r="AD36" s="98">
        <f t="shared" si="19"/>
        <v>7970.6896551724139</v>
      </c>
      <c r="AE36" s="130" t="s">
        <v>254</v>
      </c>
      <c r="AF36" s="30"/>
      <c r="AG36" s="30"/>
      <c r="AH36" s="30">
        <v>120</v>
      </c>
      <c r="AI36" s="30"/>
      <c r="AJ36" s="93"/>
      <c r="AK36" s="30"/>
      <c r="AM36" s="102">
        <v>19801</v>
      </c>
      <c r="AN36" s="103" t="s">
        <v>115</v>
      </c>
      <c r="AO36" s="104">
        <v>8653</v>
      </c>
      <c r="AP36" s="104">
        <v>6989</v>
      </c>
      <c r="AQ36" s="108">
        <v>2</v>
      </c>
      <c r="AR36" s="108">
        <v>0</v>
      </c>
      <c r="AS36" s="106">
        <f t="shared" ref="AS36:AS40" si="20">AQ36/(AQ36+AR36)*100</f>
        <v>100</v>
      </c>
      <c r="AT36" s="107">
        <f t="shared" ref="AT36:AT40" si="21">(AO36-AP36)/AP36*100</f>
        <v>23.808842466733438</v>
      </c>
    </row>
    <row r="37" spans="1:46" s="84" customFormat="1">
      <c r="B37" s="85"/>
      <c r="C37" s="75" t="s">
        <v>270</v>
      </c>
      <c r="D37" s="129" t="s">
        <v>301</v>
      </c>
      <c r="E37" s="30" t="s">
        <v>304</v>
      </c>
      <c r="F37" s="87" t="s">
        <v>273</v>
      </c>
      <c r="G37" s="85">
        <v>2111</v>
      </c>
      <c r="H37" s="30"/>
      <c r="I37" s="22">
        <v>44597</v>
      </c>
      <c r="J37" s="22">
        <v>44687</v>
      </c>
      <c r="K37" s="30">
        <v>4000</v>
      </c>
      <c r="L37" s="30"/>
      <c r="M37" s="30"/>
      <c r="N37" s="88">
        <f t="shared" si="15"/>
        <v>-44597</v>
      </c>
      <c r="O37" s="30"/>
      <c r="P37" s="30"/>
      <c r="Q37" s="30"/>
      <c r="R37" s="30"/>
      <c r="S37" s="97" t="e">
        <f t="shared" si="16"/>
        <v>#DIV/0!</v>
      </c>
      <c r="T37" s="30"/>
      <c r="U37" s="30">
        <v>21</v>
      </c>
      <c r="V37" s="30"/>
      <c r="W37" s="30"/>
      <c r="X37" s="30"/>
      <c r="Y37" s="89"/>
      <c r="Z37" s="98">
        <f t="shared" si="17"/>
        <v>21</v>
      </c>
      <c r="AA37" s="30">
        <v>3300</v>
      </c>
      <c r="AB37" s="30">
        <v>17.3</v>
      </c>
      <c r="AC37" s="97">
        <f t="shared" si="18"/>
        <v>3136.8965517241381</v>
      </c>
      <c r="AD37" s="98">
        <f t="shared" si="19"/>
        <v>7842.2413793103451</v>
      </c>
      <c r="AE37" s="130"/>
      <c r="AF37" s="30"/>
      <c r="AG37" s="30"/>
      <c r="AH37" s="30">
        <v>112</v>
      </c>
      <c r="AI37" s="30"/>
      <c r="AJ37" s="93"/>
      <c r="AK37" s="30"/>
      <c r="AM37" s="102">
        <v>19801</v>
      </c>
      <c r="AN37" s="103">
        <v>7501</v>
      </c>
      <c r="AO37" s="104">
        <v>8760</v>
      </c>
      <c r="AP37" s="104">
        <v>9448</v>
      </c>
      <c r="AQ37" s="108">
        <v>0</v>
      </c>
      <c r="AR37" s="108">
        <v>1</v>
      </c>
      <c r="AS37" s="106">
        <f t="shared" si="20"/>
        <v>0</v>
      </c>
      <c r="AT37" s="107">
        <f t="shared" si="21"/>
        <v>-7.2819644369178667</v>
      </c>
    </row>
    <row r="38" spans="1:46" s="84" customFormat="1">
      <c r="A38" s="84">
        <v>15</v>
      </c>
      <c r="B38" s="85"/>
      <c r="C38" s="75" t="s">
        <v>270</v>
      </c>
      <c r="D38" s="129" t="s">
        <v>301</v>
      </c>
      <c r="E38" s="30" t="s">
        <v>306</v>
      </c>
      <c r="F38" s="87" t="s">
        <v>307</v>
      </c>
      <c r="G38" s="85">
        <v>19801</v>
      </c>
      <c r="H38" s="30"/>
      <c r="I38" s="22">
        <v>44597</v>
      </c>
      <c r="J38" s="22">
        <v>44687</v>
      </c>
      <c r="K38" s="30">
        <v>4000</v>
      </c>
      <c r="L38" s="30"/>
      <c r="M38" s="30"/>
      <c r="N38" s="88">
        <f>M38-I38</f>
        <v>-44597</v>
      </c>
      <c r="O38" s="30"/>
      <c r="P38" s="30"/>
      <c r="Q38" s="30"/>
      <c r="R38" s="30"/>
      <c r="S38" s="97" t="e">
        <f>Q38/(R38+Q38)*100</f>
        <v>#DIV/0!</v>
      </c>
      <c r="T38" s="30"/>
      <c r="U38" s="30">
        <v>21</v>
      </c>
      <c r="V38" s="30"/>
      <c r="W38" s="30"/>
      <c r="X38" s="30"/>
      <c r="Y38" s="89"/>
      <c r="Z38" s="98">
        <f>SUM(U38:Y38)</f>
        <v>21</v>
      </c>
      <c r="AA38" s="30">
        <v>3600</v>
      </c>
      <c r="AB38" s="30">
        <v>17.7</v>
      </c>
      <c r="AC38" s="97">
        <f>AA38/U38*Z38*(100-AB38)/87</f>
        <v>3405.5172413793098</v>
      </c>
      <c r="AD38" s="98">
        <f>AC38/K38*10000</f>
        <v>8513.7931034482754</v>
      </c>
      <c r="AE38" s="130" t="s">
        <v>254</v>
      </c>
      <c r="AF38" s="30"/>
      <c r="AG38" s="30"/>
      <c r="AH38" s="30">
        <v>118</v>
      </c>
      <c r="AI38" s="30"/>
      <c r="AJ38" s="93"/>
      <c r="AK38" s="30"/>
      <c r="AM38" s="102">
        <v>19801</v>
      </c>
      <c r="AN38" s="103">
        <v>7301</v>
      </c>
      <c r="AO38" s="109">
        <v>8297</v>
      </c>
      <c r="AP38" s="109">
        <v>8050</v>
      </c>
      <c r="AQ38" s="103">
        <v>1</v>
      </c>
      <c r="AR38" s="103">
        <v>0</v>
      </c>
      <c r="AS38" s="106">
        <f t="shared" si="20"/>
        <v>100</v>
      </c>
      <c r="AT38" s="107">
        <f t="shared" si="21"/>
        <v>3.0683229813664599</v>
      </c>
    </row>
    <row r="39" spans="1:46" s="84" customFormat="1">
      <c r="B39" s="85"/>
      <c r="C39" s="75" t="s">
        <v>270</v>
      </c>
      <c r="D39" s="129" t="s">
        <v>301</v>
      </c>
      <c r="E39" s="30" t="s">
        <v>306</v>
      </c>
      <c r="F39" s="87" t="s">
        <v>308</v>
      </c>
      <c r="G39" s="85" t="s">
        <v>309</v>
      </c>
      <c r="H39" s="30"/>
      <c r="I39" s="22">
        <v>44597</v>
      </c>
      <c r="J39" s="22">
        <v>44687</v>
      </c>
      <c r="K39" s="30">
        <v>4000</v>
      </c>
      <c r="L39" s="30"/>
      <c r="M39" s="30"/>
      <c r="N39" s="88">
        <f>M39-I39</f>
        <v>-44597</v>
      </c>
      <c r="O39" s="30"/>
      <c r="P39" s="30"/>
      <c r="Q39" s="30"/>
      <c r="R39" s="30"/>
      <c r="S39" s="97" t="e">
        <f>Q39/(R39+Q39)*100</f>
        <v>#DIV/0!</v>
      </c>
      <c r="T39" s="30"/>
      <c r="U39" s="30">
        <v>22</v>
      </c>
      <c r="V39" s="30"/>
      <c r="W39" s="30"/>
      <c r="X39" s="30"/>
      <c r="Y39" s="89"/>
      <c r="Z39" s="98">
        <f>SUM(U39:Y39)</f>
        <v>22</v>
      </c>
      <c r="AA39" s="30">
        <v>2900</v>
      </c>
      <c r="AB39" s="30">
        <v>17.5</v>
      </c>
      <c r="AC39" s="97">
        <f>AA39/U39*Z39*(100-AB39)/87</f>
        <v>2750</v>
      </c>
      <c r="AD39" s="98">
        <f>AC39/K39*10000</f>
        <v>6875</v>
      </c>
      <c r="AE39" s="130"/>
      <c r="AF39" s="30"/>
      <c r="AG39" s="30"/>
      <c r="AH39" s="30">
        <v>108</v>
      </c>
      <c r="AI39" s="30"/>
      <c r="AJ39" s="93"/>
      <c r="AK39" s="30"/>
      <c r="AM39" s="102">
        <v>19801</v>
      </c>
      <c r="AN39" s="102" t="s">
        <v>310</v>
      </c>
      <c r="AO39" s="102">
        <v>8317</v>
      </c>
      <c r="AP39" s="102">
        <v>8534</v>
      </c>
      <c r="AQ39" s="102">
        <v>0</v>
      </c>
      <c r="AR39" s="102">
        <v>1</v>
      </c>
      <c r="AS39" s="106">
        <f t="shared" si="20"/>
        <v>0</v>
      </c>
      <c r="AT39" s="107">
        <f t="shared" si="21"/>
        <v>-2.5427700960862434</v>
      </c>
    </row>
    <row r="40" spans="1:46" s="84" customFormat="1">
      <c r="A40" s="84">
        <v>16</v>
      </c>
      <c r="B40" s="131"/>
      <c r="C40" s="132" t="s">
        <v>270</v>
      </c>
      <c r="D40" s="129" t="s">
        <v>301</v>
      </c>
      <c r="E40" s="133" t="s">
        <v>311</v>
      </c>
      <c r="F40" s="134" t="s">
        <v>312</v>
      </c>
      <c r="G40" s="131">
        <v>19801</v>
      </c>
      <c r="H40" s="133"/>
      <c r="I40" s="135">
        <v>44687</v>
      </c>
      <c r="J40" s="135">
        <v>44747</v>
      </c>
      <c r="K40" s="133">
        <v>4000</v>
      </c>
      <c r="L40" s="133"/>
      <c r="M40" s="133"/>
      <c r="N40" s="136">
        <f>M40-I40</f>
        <v>-44687</v>
      </c>
      <c r="O40" s="133"/>
      <c r="P40" s="133"/>
      <c r="Q40" s="133"/>
      <c r="R40" s="133"/>
      <c r="S40" s="137" t="e">
        <f>Q40/(R40+Q40)*100</f>
        <v>#DIV/0!</v>
      </c>
      <c r="T40" s="133"/>
      <c r="U40" s="133">
        <v>22</v>
      </c>
      <c r="V40" s="133"/>
      <c r="W40" s="133"/>
      <c r="X40" s="133"/>
      <c r="Y40" s="138"/>
      <c r="Z40" s="139">
        <f>SUM(U40:Y40)</f>
        <v>22</v>
      </c>
      <c r="AA40" s="133">
        <v>3700</v>
      </c>
      <c r="AB40" s="133">
        <v>17.3</v>
      </c>
      <c r="AC40" s="137">
        <f>AA40/U40*Z40*(100-AB40)/87</f>
        <v>3517.1264367816093</v>
      </c>
      <c r="AD40" s="98">
        <f>AC40/K40*10000</f>
        <v>8792.8160919540242</v>
      </c>
      <c r="AE40" s="140" t="s">
        <v>254</v>
      </c>
      <c r="AF40" s="133"/>
      <c r="AG40" s="133"/>
      <c r="AH40" s="30">
        <v>122</v>
      </c>
      <c r="AI40" s="133"/>
      <c r="AJ40" s="141"/>
      <c r="AK40" s="133"/>
      <c r="AM40" s="102">
        <v>19801</v>
      </c>
      <c r="AN40" s="102"/>
      <c r="AO40" s="102"/>
      <c r="AP40" s="102"/>
      <c r="AQ40" s="102"/>
      <c r="AR40" s="102"/>
      <c r="AS40" s="106" t="e">
        <f t="shared" si="20"/>
        <v>#DIV/0!</v>
      </c>
      <c r="AT40" s="107" t="e">
        <f t="shared" si="21"/>
        <v>#DIV/0!</v>
      </c>
    </row>
    <row r="41" spans="1:46" s="84" customFormat="1">
      <c r="B41" s="85"/>
      <c r="C41" s="75" t="s">
        <v>270</v>
      </c>
      <c r="D41" s="129" t="s">
        <v>301</v>
      </c>
      <c r="E41" s="30" t="s">
        <v>313</v>
      </c>
      <c r="F41" s="87" t="s">
        <v>314</v>
      </c>
      <c r="G41" s="85" t="s">
        <v>315</v>
      </c>
      <c r="H41" s="30"/>
      <c r="I41" s="22">
        <v>44687</v>
      </c>
      <c r="J41" s="22">
        <v>44747</v>
      </c>
      <c r="K41" s="30">
        <v>4000</v>
      </c>
      <c r="L41" s="30"/>
      <c r="M41" s="30"/>
      <c r="N41" s="88">
        <f>M41-I41</f>
        <v>-44687</v>
      </c>
      <c r="O41" s="30"/>
      <c r="P41" s="30"/>
      <c r="Q41" s="30"/>
      <c r="R41" s="30"/>
      <c r="S41" s="97" t="e">
        <f>Q41/(R41+Q41)*100</f>
        <v>#DIV/0!</v>
      </c>
      <c r="T41" s="30"/>
      <c r="U41" s="30">
        <v>21</v>
      </c>
      <c r="V41" s="30"/>
      <c r="W41" s="30"/>
      <c r="X41" s="30"/>
      <c r="Y41" s="89"/>
      <c r="Z41" s="98">
        <f>SUM(U41:Y41)</f>
        <v>21</v>
      </c>
      <c r="AA41" s="30">
        <v>2950</v>
      </c>
      <c r="AB41" s="30">
        <v>16.2</v>
      </c>
      <c r="AC41" s="97">
        <f>AA41/U41*Z41*(100-AB41)/87</f>
        <v>2841.4942528735633</v>
      </c>
      <c r="AD41" s="98">
        <f>AC41/K41*10000</f>
        <v>7103.7356321839088</v>
      </c>
      <c r="AE41" s="130"/>
      <c r="AF41" s="30"/>
      <c r="AG41" s="30"/>
      <c r="AH41" s="30">
        <v>108</v>
      </c>
      <c r="AI41" s="30"/>
      <c r="AJ41" s="93"/>
      <c r="AK41" s="30"/>
      <c r="AM41" s="110" t="s">
        <v>46</v>
      </c>
      <c r="AN41" s="110"/>
      <c r="AO41" s="110"/>
      <c r="AP41" s="110"/>
      <c r="AQ41" s="110">
        <v>4</v>
      </c>
      <c r="AR41" s="110">
        <v>3</v>
      </c>
      <c r="AS41" s="111"/>
      <c r="AT41" s="112"/>
    </row>
    <row r="42" spans="1:46" s="84" customFormat="1">
      <c r="A42" s="84">
        <v>17</v>
      </c>
      <c r="B42" s="85"/>
      <c r="C42" s="75" t="s">
        <v>270</v>
      </c>
      <c r="D42" s="129" t="s">
        <v>301</v>
      </c>
      <c r="E42" s="119" t="s">
        <v>316</v>
      </c>
      <c r="F42" s="85" t="s">
        <v>317</v>
      </c>
      <c r="G42" s="88">
        <v>19801</v>
      </c>
      <c r="H42" s="30"/>
      <c r="I42" s="120">
        <v>44739</v>
      </c>
      <c r="J42" s="22">
        <v>44740</v>
      </c>
      <c r="K42" s="30">
        <v>4000</v>
      </c>
      <c r="L42" s="30"/>
      <c r="M42" s="30"/>
      <c r="N42" s="88">
        <f t="shared" si="15"/>
        <v>-44739</v>
      </c>
      <c r="O42" s="30"/>
      <c r="P42" s="30"/>
      <c r="Q42" s="30"/>
      <c r="R42" s="30"/>
      <c r="S42" s="97" t="e">
        <f t="shared" si="16"/>
        <v>#DIV/0!</v>
      </c>
      <c r="T42" s="30"/>
      <c r="U42" s="30">
        <v>20</v>
      </c>
      <c r="V42" s="30"/>
      <c r="W42" s="30"/>
      <c r="X42" s="30"/>
      <c r="Y42" s="89"/>
      <c r="Z42" s="98">
        <f t="shared" si="17"/>
        <v>20</v>
      </c>
      <c r="AA42" s="30">
        <v>3700</v>
      </c>
      <c r="AB42" s="30">
        <v>17.600000000000001</v>
      </c>
      <c r="AC42" s="97">
        <f t="shared" si="18"/>
        <v>3504.367816091954</v>
      </c>
      <c r="AD42" s="98">
        <f t="shared" si="19"/>
        <v>8760.9195402298847</v>
      </c>
      <c r="AE42" s="130" t="s">
        <v>267</v>
      </c>
      <c r="AF42" s="30"/>
      <c r="AG42" s="30"/>
      <c r="AH42" s="30">
        <v>120</v>
      </c>
      <c r="AI42" s="30"/>
      <c r="AJ42" s="93"/>
      <c r="AK42" s="30"/>
      <c r="AM42" s="188" t="s">
        <v>318</v>
      </c>
      <c r="AN42" s="189"/>
      <c r="AO42" s="189"/>
      <c r="AP42" s="189"/>
      <c r="AQ42" s="189"/>
      <c r="AR42" s="189"/>
      <c r="AS42" s="189"/>
      <c r="AT42" s="190"/>
    </row>
    <row r="43" spans="1:46" s="84" customFormat="1">
      <c r="B43" s="85"/>
      <c r="C43" s="75" t="s">
        <v>270</v>
      </c>
      <c r="D43" s="129" t="s">
        <v>301</v>
      </c>
      <c r="E43" s="119" t="s">
        <v>316</v>
      </c>
      <c r="F43" s="85" t="s">
        <v>264</v>
      </c>
      <c r="G43" s="88">
        <v>7501</v>
      </c>
      <c r="H43" s="30"/>
      <c r="I43" s="120">
        <v>44739</v>
      </c>
      <c r="J43" s="22">
        <v>44740</v>
      </c>
      <c r="K43" s="30">
        <v>4000</v>
      </c>
      <c r="L43" s="30"/>
      <c r="M43" s="30"/>
      <c r="N43" s="88">
        <f t="shared" si="15"/>
        <v>-44739</v>
      </c>
      <c r="O43" s="30"/>
      <c r="P43" s="30"/>
      <c r="Q43" s="30"/>
      <c r="R43" s="30"/>
      <c r="S43" s="97" t="e">
        <f t="shared" si="16"/>
        <v>#DIV/0!</v>
      </c>
      <c r="T43" s="30"/>
      <c r="U43" s="30">
        <v>10</v>
      </c>
      <c r="V43" s="30"/>
      <c r="W43" s="30"/>
      <c r="X43" s="30"/>
      <c r="Y43" s="89"/>
      <c r="Z43" s="98">
        <f t="shared" si="17"/>
        <v>10</v>
      </c>
      <c r="AA43" s="30">
        <v>4000</v>
      </c>
      <c r="AB43" s="30">
        <v>17.8</v>
      </c>
      <c r="AC43" s="97">
        <f t="shared" si="18"/>
        <v>3779.3103448275861</v>
      </c>
      <c r="AD43" s="98">
        <f t="shared" si="19"/>
        <v>9448.2758620689656</v>
      </c>
      <c r="AE43" s="130"/>
      <c r="AF43" s="30"/>
      <c r="AG43" s="30"/>
      <c r="AH43" s="30">
        <v>125</v>
      </c>
      <c r="AI43" s="30"/>
      <c r="AJ43" s="93"/>
      <c r="AK43" s="30"/>
      <c r="AM43" s="191"/>
      <c r="AN43" s="192"/>
      <c r="AO43" s="192"/>
      <c r="AP43" s="192"/>
      <c r="AQ43" s="192"/>
      <c r="AR43" s="192"/>
      <c r="AS43" s="192"/>
      <c r="AT43" s="193"/>
    </row>
    <row r="44" spans="1:46" s="84" customFormat="1">
      <c r="A44" s="84">
        <v>18</v>
      </c>
      <c r="B44" s="85"/>
      <c r="C44" s="75" t="s">
        <v>270</v>
      </c>
      <c r="D44" s="129" t="s">
        <v>301</v>
      </c>
      <c r="E44" s="30" t="s">
        <v>319</v>
      </c>
      <c r="F44" s="87" t="s">
        <v>305</v>
      </c>
      <c r="G44" s="85">
        <v>19801</v>
      </c>
      <c r="H44" s="30"/>
      <c r="I44" s="22">
        <v>44597</v>
      </c>
      <c r="J44" s="22">
        <v>44687</v>
      </c>
      <c r="K44" s="30">
        <v>4000</v>
      </c>
      <c r="L44" s="30"/>
      <c r="M44" s="30"/>
      <c r="N44" s="88">
        <f t="shared" si="15"/>
        <v>-44597</v>
      </c>
      <c r="O44" s="30"/>
      <c r="P44" s="30"/>
      <c r="Q44" s="30"/>
      <c r="R44" s="30"/>
      <c r="S44" s="97" t="e">
        <f t="shared" si="16"/>
        <v>#DIV/0!</v>
      </c>
      <c r="T44" s="30"/>
      <c r="U44" s="30">
        <v>20</v>
      </c>
      <c r="V44" s="30"/>
      <c r="W44" s="30"/>
      <c r="X44" s="30"/>
      <c r="Y44" s="89"/>
      <c r="Z44" s="98">
        <f t="shared" si="17"/>
        <v>20</v>
      </c>
      <c r="AA44" s="30">
        <v>3500</v>
      </c>
      <c r="AB44" s="30">
        <v>17.5</v>
      </c>
      <c r="AC44" s="97">
        <f t="shared" si="18"/>
        <v>3318.9655172413795</v>
      </c>
      <c r="AD44" s="98">
        <f t="shared" si="19"/>
        <v>8297.4137931034493</v>
      </c>
      <c r="AE44" s="130" t="s">
        <v>254</v>
      </c>
      <c r="AF44" s="30"/>
      <c r="AG44" s="30"/>
      <c r="AH44" s="30">
        <v>120</v>
      </c>
      <c r="AI44" s="30"/>
      <c r="AJ44" s="93"/>
      <c r="AK44" s="30"/>
      <c r="AM44" s="191"/>
      <c r="AN44" s="192"/>
      <c r="AO44" s="192"/>
      <c r="AP44" s="192"/>
      <c r="AQ44" s="192"/>
      <c r="AR44" s="192"/>
      <c r="AS44" s="192"/>
      <c r="AT44" s="193"/>
    </row>
    <row r="45" spans="1:46" s="84" customFormat="1">
      <c r="B45" s="85"/>
      <c r="C45" s="75" t="s">
        <v>270</v>
      </c>
      <c r="D45" s="129" t="s">
        <v>301</v>
      </c>
      <c r="E45" s="30" t="s">
        <v>319</v>
      </c>
      <c r="F45" s="84" t="s">
        <v>264</v>
      </c>
      <c r="G45" s="85">
        <v>7301</v>
      </c>
      <c r="H45" s="30"/>
      <c r="I45" s="22">
        <v>44656</v>
      </c>
      <c r="J45" s="22">
        <v>44747</v>
      </c>
      <c r="K45" s="30">
        <v>4000</v>
      </c>
      <c r="L45" s="30"/>
      <c r="M45" s="30"/>
      <c r="N45" s="88">
        <f>M45-I45</f>
        <v>-44656</v>
      </c>
      <c r="O45" s="30"/>
      <c r="P45" s="30"/>
      <c r="Q45" s="30"/>
      <c r="R45" s="30"/>
      <c r="S45" s="97" t="e">
        <f>Q45/(R45+Q45)*100</f>
        <v>#DIV/0!</v>
      </c>
      <c r="T45" s="30"/>
      <c r="U45" s="30">
        <v>22</v>
      </c>
      <c r="V45" s="30"/>
      <c r="W45" s="30"/>
      <c r="X45" s="30"/>
      <c r="Y45" s="89"/>
      <c r="Z45" s="98">
        <f>SUM(U45:Y45)</f>
        <v>22</v>
      </c>
      <c r="AA45" s="30">
        <v>3400</v>
      </c>
      <c r="AB45" s="30">
        <v>17.600000000000001</v>
      </c>
      <c r="AC45" s="97">
        <f>AA45/U45*Z45*(100-AB45)/87</f>
        <v>3220.2298850574712</v>
      </c>
      <c r="AD45" s="98">
        <f>AC45/K45*10000</f>
        <v>8050.5747126436781</v>
      </c>
      <c r="AE45" s="130"/>
      <c r="AF45" s="30"/>
      <c r="AG45" s="30"/>
      <c r="AH45" s="30">
        <v>110</v>
      </c>
      <c r="AI45" s="30"/>
      <c r="AJ45" s="93"/>
      <c r="AK45" s="30"/>
      <c r="AM45" s="195"/>
      <c r="AN45" s="196"/>
      <c r="AO45" s="196"/>
      <c r="AP45" s="196"/>
      <c r="AQ45" s="196"/>
      <c r="AR45" s="196"/>
      <c r="AS45" s="196"/>
      <c r="AT45" s="197"/>
    </row>
    <row r="46" spans="1:46" s="84" customFormat="1">
      <c r="A46" s="84">
        <v>19</v>
      </c>
      <c r="B46" s="85"/>
      <c r="C46" s="75" t="s">
        <v>270</v>
      </c>
      <c r="D46" s="129" t="s">
        <v>301</v>
      </c>
      <c r="E46" s="119" t="s">
        <v>320</v>
      </c>
      <c r="F46" s="85" t="s">
        <v>321</v>
      </c>
      <c r="G46" s="88">
        <v>19801</v>
      </c>
      <c r="H46" s="30"/>
      <c r="I46" s="120">
        <v>44739</v>
      </c>
      <c r="J46" s="22">
        <v>44740</v>
      </c>
      <c r="K46" s="30">
        <v>4000</v>
      </c>
      <c r="L46" s="30"/>
      <c r="M46" s="30"/>
      <c r="N46" s="88">
        <f>M46-I46</f>
        <v>-44739</v>
      </c>
      <c r="O46" s="30"/>
      <c r="P46" s="30"/>
      <c r="Q46" s="30"/>
      <c r="R46" s="30"/>
      <c r="S46" s="97" t="e">
        <f>Q46/(R46+Q46)*100</f>
        <v>#DIV/0!</v>
      </c>
      <c r="T46" s="30"/>
      <c r="U46" s="30">
        <v>20</v>
      </c>
      <c r="V46" s="30"/>
      <c r="W46" s="30"/>
      <c r="X46" s="30"/>
      <c r="Y46" s="89"/>
      <c r="Z46" s="98">
        <f>SUM(U46:Y46)</f>
        <v>20</v>
      </c>
      <c r="AA46" s="30">
        <v>3300</v>
      </c>
      <c r="AB46" s="30">
        <v>17.3</v>
      </c>
      <c r="AC46" s="97">
        <f>AA46/U46*Z46*(100-AB46)/87</f>
        <v>3136.8965517241381</v>
      </c>
      <c r="AD46" s="98">
        <f>AC46/K46*10000</f>
        <v>7842.2413793103451</v>
      </c>
      <c r="AE46" s="130" t="s">
        <v>267</v>
      </c>
      <c r="AF46" s="30"/>
      <c r="AG46" s="30"/>
      <c r="AH46" s="30">
        <v>120</v>
      </c>
      <c r="AI46" s="30"/>
      <c r="AJ46" s="93"/>
      <c r="AK46" s="30"/>
    </row>
    <row r="47" spans="1:46" s="84" customFormat="1">
      <c r="B47" s="85"/>
      <c r="C47" s="75" t="s">
        <v>270</v>
      </c>
      <c r="D47" s="129" t="s">
        <v>301</v>
      </c>
      <c r="E47" s="119" t="s">
        <v>320</v>
      </c>
      <c r="F47" s="85"/>
      <c r="G47" s="88" t="s">
        <v>322</v>
      </c>
      <c r="H47" s="30"/>
      <c r="I47" s="120">
        <v>44739</v>
      </c>
      <c r="J47" s="22">
        <v>44740</v>
      </c>
      <c r="K47" s="30">
        <v>4000</v>
      </c>
      <c r="L47" s="30"/>
      <c r="M47" s="30"/>
      <c r="N47" s="88">
        <f>M47-I47</f>
        <v>-44739</v>
      </c>
      <c r="O47" s="30"/>
      <c r="P47" s="30"/>
      <c r="Q47" s="30"/>
      <c r="R47" s="30"/>
      <c r="S47" s="97" t="e">
        <f>Q47/(R47+Q47)*100</f>
        <v>#DIV/0!</v>
      </c>
      <c r="T47" s="30"/>
      <c r="U47" s="30">
        <v>21</v>
      </c>
      <c r="V47" s="30"/>
      <c r="W47" s="30"/>
      <c r="X47" s="30"/>
      <c r="Y47" s="89"/>
      <c r="Z47" s="98">
        <f>SUM(U47:Y47)</f>
        <v>21</v>
      </c>
      <c r="AA47" s="30">
        <v>3400</v>
      </c>
      <c r="AB47" s="30">
        <v>17.5</v>
      </c>
      <c r="AC47" s="97">
        <f>AA47/U47*Z47*(100-AB47)/87</f>
        <v>3224.1379310344828</v>
      </c>
      <c r="AD47" s="98">
        <f>AC47/K47*10000</f>
        <v>8060.3448275862065</v>
      </c>
      <c r="AE47" s="97"/>
      <c r="AF47" s="30"/>
      <c r="AG47" s="30"/>
      <c r="AH47" s="30">
        <v>115</v>
      </c>
      <c r="AI47" s="30"/>
      <c r="AJ47" s="93"/>
      <c r="AK47" s="30"/>
    </row>
    <row r="48" spans="1:46" s="84" customFormat="1">
      <c r="A48" s="84">
        <v>20</v>
      </c>
      <c r="B48" s="85"/>
      <c r="C48" s="75" t="s">
        <v>270</v>
      </c>
      <c r="D48" s="86" t="s">
        <v>275</v>
      </c>
      <c r="E48" s="119" t="s">
        <v>323</v>
      </c>
      <c r="F48" s="85" t="s">
        <v>324</v>
      </c>
      <c r="G48" s="88">
        <v>16291</v>
      </c>
      <c r="H48" s="30"/>
      <c r="I48" s="120">
        <v>44737</v>
      </c>
      <c r="J48" s="22">
        <v>44766</v>
      </c>
      <c r="K48" s="30">
        <v>4000</v>
      </c>
      <c r="L48" s="30"/>
      <c r="M48" s="30"/>
      <c r="N48" s="88">
        <f t="shared" ref="N48:N62" si="22">M48-I48</f>
        <v>-44737</v>
      </c>
      <c r="O48" s="30"/>
      <c r="P48" s="30"/>
      <c r="Q48" s="30"/>
      <c r="R48" s="30"/>
      <c r="S48" s="97" t="e">
        <f t="shared" ref="S48:S63" si="23">Q48/(R48+Q48)*100</f>
        <v>#DIV/0!</v>
      </c>
      <c r="T48" s="30"/>
      <c r="U48" s="30">
        <v>20</v>
      </c>
      <c r="V48" s="30"/>
      <c r="W48" s="30"/>
      <c r="X48" s="30"/>
      <c r="Y48" s="89"/>
      <c r="Z48" s="98">
        <f t="shared" ref="Z48:Z51" si="24">SUM(U48:Y48)</f>
        <v>20</v>
      </c>
      <c r="AA48" s="30">
        <v>3400</v>
      </c>
      <c r="AB48" s="30">
        <v>16.8</v>
      </c>
      <c r="AC48" s="97">
        <f t="shared" ref="AC48:AC62" si="25">AA48/U48*Z48*(100-AB48)/87</f>
        <v>3251.4942528735633</v>
      </c>
      <c r="AD48" s="98">
        <f t="shared" ref="AD48:AD57" si="26">AC48/K48*10000</f>
        <v>8128.7356321839079</v>
      </c>
      <c r="AE48" s="97" t="s">
        <v>254</v>
      </c>
      <c r="AF48" s="30"/>
      <c r="AG48" s="30"/>
      <c r="AH48" s="30">
        <v>118</v>
      </c>
      <c r="AI48" s="30"/>
      <c r="AJ48" s="93"/>
      <c r="AK48" s="30"/>
      <c r="AM48" s="100" t="s">
        <v>256</v>
      </c>
      <c r="AN48" s="100" t="s">
        <v>257</v>
      </c>
      <c r="AO48" s="100" t="s">
        <v>258</v>
      </c>
      <c r="AP48" s="100" t="s">
        <v>259</v>
      </c>
      <c r="AQ48" s="100" t="s">
        <v>260</v>
      </c>
      <c r="AR48" s="100" t="s">
        <v>261</v>
      </c>
      <c r="AS48" s="100" t="s">
        <v>262</v>
      </c>
      <c r="AT48" s="101" t="s">
        <v>263</v>
      </c>
    </row>
    <row r="49" spans="1:46" s="84" customFormat="1">
      <c r="B49" s="85"/>
      <c r="C49" s="75" t="s">
        <v>270</v>
      </c>
      <c r="D49" s="86" t="s">
        <v>275</v>
      </c>
      <c r="E49" s="119" t="s">
        <v>323</v>
      </c>
      <c r="F49" s="85"/>
      <c r="G49" s="88">
        <v>2111</v>
      </c>
      <c r="H49" s="30"/>
      <c r="I49" s="120">
        <v>44737</v>
      </c>
      <c r="J49" s="22">
        <v>44766</v>
      </c>
      <c r="K49" s="30">
        <v>4000</v>
      </c>
      <c r="L49" s="30"/>
      <c r="M49" s="30"/>
      <c r="N49" s="88">
        <f t="shared" si="22"/>
        <v>-44737</v>
      </c>
      <c r="O49" s="30"/>
      <c r="P49" s="30"/>
      <c r="Q49" s="30"/>
      <c r="R49" s="30"/>
      <c r="S49" s="97" t="e">
        <f t="shared" si="23"/>
        <v>#DIV/0!</v>
      </c>
      <c r="T49" s="30"/>
      <c r="U49" s="30">
        <v>22</v>
      </c>
      <c r="V49" s="30"/>
      <c r="W49" s="30"/>
      <c r="X49" s="30"/>
      <c r="Y49" s="89"/>
      <c r="Z49" s="98">
        <f t="shared" si="24"/>
        <v>22</v>
      </c>
      <c r="AA49" s="30">
        <v>3300</v>
      </c>
      <c r="AB49" s="30">
        <v>16.899999999999999</v>
      </c>
      <c r="AC49" s="97">
        <f t="shared" si="25"/>
        <v>3152.0689655172414</v>
      </c>
      <c r="AD49" s="98">
        <f t="shared" si="26"/>
        <v>7880.1724137931042</v>
      </c>
      <c r="AE49" s="97"/>
      <c r="AF49" s="30"/>
      <c r="AG49" s="30"/>
      <c r="AH49" s="30">
        <v>115</v>
      </c>
      <c r="AI49" s="30"/>
      <c r="AJ49" s="93"/>
      <c r="AK49" s="30"/>
      <c r="AM49" s="102">
        <v>16291</v>
      </c>
      <c r="AN49" s="103">
        <v>2111</v>
      </c>
      <c r="AO49" s="104">
        <v>8223</v>
      </c>
      <c r="AP49" s="104">
        <v>8352</v>
      </c>
      <c r="AQ49" s="105">
        <v>2</v>
      </c>
      <c r="AR49" s="105">
        <v>2</v>
      </c>
      <c r="AS49" s="106">
        <f>AQ49/(AQ49+AR49)*100</f>
        <v>50</v>
      </c>
      <c r="AT49" s="107">
        <f>(AO49-AP49)/AP49*100</f>
        <v>-1.5445402298850575</v>
      </c>
    </row>
    <row r="50" spans="1:46" s="84" customFormat="1">
      <c r="A50" s="84">
        <v>21</v>
      </c>
      <c r="B50" s="85"/>
      <c r="C50" s="75" t="s">
        <v>270</v>
      </c>
      <c r="D50" s="86" t="s">
        <v>275</v>
      </c>
      <c r="E50" s="119" t="s">
        <v>325</v>
      </c>
      <c r="F50" s="85" t="s">
        <v>326</v>
      </c>
      <c r="G50" s="88">
        <v>16291</v>
      </c>
      <c r="H50" s="30"/>
      <c r="I50" s="120">
        <v>44720</v>
      </c>
      <c r="J50" s="120">
        <v>44750</v>
      </c>
      <c r="K50" s="30">
        <v>4000</v>
      </c>
      <c r="L50" s="30"/>
      <c r="M50" s="30"/>
      <c r="N50" s="88">
        <f t="shared" si="22"/>
        <v>-44720</v>
      </c>
      <c r="O50" s="30"/>
      <c r="P50" s="30"/>
      <c r="Q50" s="30"/>
      <c r="R50" s="30"/>
      <c r="S50" s="97" t="e">
        <f t="shared" si="23"/>
        <v>#DIV/0!</v>
      </c>
      <c r="T50" s="30"/>
      <c r="U50" s="30">
        <v>20</v>
      </c>
      <c r="V50" s="30"/>
      <c r="W50" s="30"/>
      <c r="X50" s="30"/>
      <c r="Y50" s="89"/>
      <c r="Z50" s="98">
        <f t="shared" si="24"/>
        <v>20</v>
      </c>
      <c r="AA50" s="30">
        <v>3500</v>
      </c>
      <c r="AB50" s="30">
        <v>16.8</v>
      </c>
      <c r="AC50" s="97">
        <f t="shared" si="25"/>
        <v>3347.1264367816093</v>
      </c>
      <c r="AD50" s="98">
        <f t="shared" si="26"/>
        <v>8367.8160919540242</v>
      </c>
      <c r="AE50" s="97" t="s">
        <v>267</v>
      </c>
      <c r="AF50" s="30"/>
      <c r="AG50" s="30"/>
      <c r="AH50" s="30">
        <v>118</v>
      </c>
      <c r="AI50" s="30"/>
      <c r="AJ50" s="93"/>
      <c r="AK50" s="30"/>
      <c r="AM50" s="102">
        <v>16291</v>
      </c>
      <c r="AN50" s="103" t="s">
        <v>309</v>
      </c>
      <c r="AO50" s="104">
        <v>8596</v>
      </c>
      <c r="AP50" s="104">
        <v>7718</v>
      </c>
      <c r="AQ50" s="108">
        <v>1</v>
      </c>
      <c r="AR50" s="108">
        <v>0</v>
      </c>
      <c r="AS50" s="106">
        <f t="shared" ref="AS50:AS52" si="27">AQ50/(AQ50+AR50)*100</f>
        <v>100</v>
      </c>
      <c r="AT50" s="107">
        <f t="shared" ref="AT50:AT52" si="28">(AO50-AP50)/AP50*100</f>
        <v>11.376004146151853</v>
      </c>
    </row>
    <row r="51" spans="1:46" s="84" customFormat="1">
      <c r="B51" s="85"/>
      <c r="C51" s="75" t="s">
        <v>270</v>
      </c>
      <c r="D51" s="86" t="s">
        <v>275</v>
      </c>
      <c r="E51" s="119" t="s">
        <v>325</v>
      </c>
      <c r="F51" s="85"/>
      <c r="G51" s="88">
        <v>2111</v>
      </c>
      <c r="H51" s="30"/>
      <c r="I51" s="120">
        <v>44720</v>
      </c>
      <c r="J51" s="120">
        <v>44720</v>
      </c>
      <c r="K51" s="30">
        <v>4000</v>
      </c>
      <c r="L51" s="30"/>
      <c r="M51" s="30"/>
      <c r="N51" s="88">
        <f t="shared" si="22"/>
        <v>-44720</v>
      </c>
      <c r="O51" s="30"/>
      <c r="P51" s="30"/>
      <c r="Q51" s="30"/>
      <c r="R51" s="30"/>
      <c r="S51" s="97" t="e">
        <f t="shared" si="23"/>
        <v>#DIV/0!</v>
      </c>
      <c r="T51" s="30"/>
      <c r="U51" s="30">
        <v>21</v>
      </c>
      <c r="V51" s="30"/>
      <c r="W51" s="30"/>
      <c r="X51" s="30"/>
      <c r="Y51" s="89"/>
      <c r="Z51" s="98">
        <f t="shared" si="24"/>
        <v>21</v>
      </c>
      <c r="AA51" s="30">
        <v>3600</v>
      </c>
      <c r="AB51" s="30">
        <v>16.899999999999999</v>
      </c>
      <c r="AC51" s="97">
        <f t="shared" si="25"/>
        <v>3438.6206896551716</v>
      </c>
      <c r="AD51" s="98">
        <f t="shared" si="26"/>
        <v>8596.5517241379293</v>
      </c>
      <c r="AE51" s="97"/>
      <c r="AF51" s="30"/>
      <c r="AG51" s="30"/>
      <c r="AH51" s="30">
        <v>113</v>
      </c>
      <c r="AI51" s="30"/>
      <c r="AJ51" s="93"/>
      <c r="AK51" s="30"/>
      <c r="AM51" s="102">
        <v>16291</v>
      </c>
      <c r="AN51" s="103">
        <v>7301</v>
      </c>
      <c r="AO51" s="104">
        <v>8119</v>
      </c>
      <c r="AP51" s="104">
        <v>7632</v>
      </c>
      <c r="AQ51" s="108">
        <v>1</v>
      </c>
      <c r="AR51" s="108"/>
      <c r="AS51" s="106">
        <f t="shared" si="27"/>
        <v>100</v>
      </c>
      <c r="AT51" s="107">
        <f t="shared" si="28"/>
        <v>6.3810272536687629</v>
      </c>
    </row>
    <row r="52" spans="1:46" s="84" customFormat="1">
      <c r="A52" s="84">
        <v>22</v>
      </c>
      <c r="B52" s="85"/>
      <c r="C52" s="75" t="s">
        <v>270</v>
      </c>
      <c r="D52" s="86" t="s">
        <v>275</v>
      </c>
      <c r="E52" s="119" t="s">
        <v>327</v>
      </c>
      <c r="F52" s="85" t="s">
        <v>328</v>
      </c>
      <c r="G52" s="88">
        <v>16291</v>
      </c>
      <c r="H52" s="30"/>
      <c r="I52" s="120">
        <v>44737</v>
      </c>
      <c r="J52" s="120">
        <v>44750</v>
      </c>
      <c r="K52" s="30">
        <v>4000</v>
      </c>
      <c r="L52" s="30"/>
      <c r="M52" s="30"/>
      <c r="N52" s="88">
        <f t="shared" si="22"/>
        <v>-44737</v>
      </c>
      <c r="O52" s="30"/>
      <c r="P52" s="30"/>
      <c r="Q52" s="30"/>
      <c r="R52" s="30"/>
      <c r="S52" s="97" t="e">
        <f t="shared" si="23"/>
        <v>#DIV/0!</v>
      </c>
      <c r="T52" s="30"/>
      <c r="U52" s="30">
        <v>20</v>
      </c>
      <c r="V52" s="30"/>
      <c r="W52" s="30"/>
      <c r="X52" s="30"/>
      <c r="Y52" s="89"/>
      <c r="Z52" s="98">
        <f>SUM(U52:Y52)</f>
        <v>20</v>
      </c>
      <c r="AA52" s="30">
        <v>3650</v>
      </c>
      <c r="AB52" s="30">
        <v>18.899999999999999</v>
      </c>
      <c r="AC52" s="97">
        <f t="shared" si="25"/>
        <v>3402.4712643678163</v>
      </c>
      <c r="AD52" s="98">
        <f t="shared" si="26"/>
        <v>8506.1781609195405</v>
      </c>
      <c r="AE52" s="97" t="s">
        <v>254</v>
      </c>
      <c r="AF52" s="30"/>
      <c r="AG52" s="30"/>
      <c r="AH52" s="30">
        <v>117</v>
      </c>
      <c r="AI52" s="30"/>
      <c r="AJ52" s="93"/>
      <c r="AK52" s="30"/>
      <c r="AM52" s="102">
        <v>16291</v>
      </c>
      <c r="AN52" s="17" t="s">
        <v>329</v>
      </c>
      <c r="AO52" s="109">
        <v>9098</v>
      </c>
      <c r="AP52" s="109">
        <v>8575</v>
      </c>
      <c r="AQ52" s="103">
        <v>1</v>
      </c>
      <c r="AR52" s="103"/>
      <c r="AS52" s="106">
        <f t="shared" si="27"/>
        <v>100</v>
      </c>
      <c r="AT52" s="107">
        <f t="shared" si="28"/>
        <v>6.0991253644314867</v>
      </c>
    </row>
    <row r="53" spans="1:46" s="84" customFormat="1">
      <c r="B53" s="85"/>
      <c r="C53" s="75" t="s">
        <v>270</v>
      </c>
      <c r="D53" s="86" t="s">
        <v>275</v>
      </c>
      <c r="E53" s="119" t="s">
        <v>327</v>
      </c>
      <c r="F53" s="85"/>
      <c r="G53" s="88">
        <v>2111</v>
      </c>
      <c r="H53" s="30"/>
      <c r="I53" s="120">
        <v>44737</v>
      </c>
      <c r="J53" s="120">
        <v>44750</v>
      </c>
      <c r="K53" s="30">
        <v>4000</v>
      </c>
      <c r="L53" s="30"/>
      <c r="M53" s="30"/>
      <c r="N53" s="88">
        <f t="shared" si="22"/>
        <v>-44737</v>
      </c>
      <c r="O53" s="30"/>
      <c r="P53" s="30"/>
      <c r="Q53" s="30"/>
      <c r="R53" s="30"/>
      <c r="S53" s="97" t="e">
        <f t="shared" si="23"/>
        <v>#DIV/0!</v>
      </c>
      <c r="T53" s="30"/>
      <c r="U53" s="30">
        <v>22</v>
      </c>
      <c r="V53" s="30"/>
      <c r="W53" s="30"/>
      <c r="X53" s="30"/>
      <c r="Y53" s="89"/>
      <c r="Z53" s="98">
        <f>SUM(U53:Y53)</f>
        <v>22</v>
      </c>
      <c r="AA53" s="30">
        <v>3600</v>
      </c>
      <c r="AB53" s="30">
        <v>17</v>
      </c>
      <c r="AC53" s="97">
        <f t="shared" si="25"/>
        <v>3434.4827586206898</v>
      </c>
      <c r="AD53" s="98">
        <f t="shared" si="26"/>
        <v>8586.2068965517246</v>
      </c>
      <c r="AE53" s="97"/>
      <c r="AF53" s="30"/>
      <c r="AG53" s="30"/>
      <c r="AH53" s="30">
        <v>112</v>
      </c>
      <c r="AI53" s="30"/>
      <c r="AJ53" s="93"/>
      <c r="AK53" s="30"/>
      <c r="AM53" s="110" t="s">
        <v>46</v>
      </c>
      <c r="AN53" s="110"/>
      <c r="AO53" s="110"/>
      <c r="AP53" s="110"/>
      <c r="AQ53" s="110"/>
      <c r="AR53" s="110"/>
      <c r="AS53" s="111"/>
      <c r="AT53" s="112"/>
    </row>
    <row r="54" spans="1:46" s="84" customFormat="1">
      <c r="A54" s="84">
        <v>23</v>
      </c>
      <c r="B54" s="85"/>
      <c r="C54" s="75" t="s">
        <v>270</v>
      </c>
      <c r="D54" s="86" t="s">
        <v>275</v>
      </c>
      <c r="E54" s="119" t="s">
        <v>330</v>
      </c>
      <c r="F54" s="85" t="s">
        <v>331</v>
      </c>
      <c r="G54" s="88">
        <v>16291</v>
      </c>
      <c r="H54" s="30"/>
      <c r="I54" s="120">
        <v>44722</v>
      </c>
      <c r="J54" s="120">
        <v>44752</v>
      </c>
      <c r="K54" s="30">
        <v>4000</v>
      </c>
      <c r="L54" s="30"/>
      <c r="M54" s="30"/>
      <c r="N54" s="88">
        <f t="shared" si="22"/>
        <v>-44722</v>
      </c>
      <c r="O54" s="30"/>
      <c r="P54" s="30"/>
      <c r="Q54" s="30"/>
      <c r="R54" s="30"/>
      <c r="S54" s="97" t="e">
        <f t="shared" si="23"/>
        <v>#DIV/0!</v>
      </c>
      <c r="T54" s="30"/>
      <c r="U54" s="30">
        <v>20</v>
      </c>
      <c r="V54" s="30"/>
      <c r="W54" s="30"/>
      <c r="X54" s="30"/>
      <c r="Y54" s="89"/>
      <c r="Z54" s="98">
        <f t="shared" ref="Z54:Z57" si="29">SUM(U54:Y54)</f>
        <v>20</v>
      </c>
      <c r="AA54" s="30">
        <v>3300</v>
      </c>
      <c r="AB54" s="30">
        <v>16.8</v>
      </c>
      <c r="AC54" s="97">
        <f t="shared" si="25"/>
        <v>3155.8620689655172</v>
      </c>
      <c r="AD54" s="98">
        <f t="shared" si="26"/>
        <v>7889.6551724137935</v>
      </c>
      <c r="AE54" s="97" t="s">
        <v>267</v>
      </c>
      <c r="AF54" s="30"/>
      <c r="AG54" s="30"/>
      <c r="AH54" s="30">
        <v>117</v>
      </c>
      <c r="AI54" s="30"/>
      <c r="AJ54" s="93"/>
      <c r="AK54" s="30"/>
      <c r="AM54" s="194" t="s">
        <v>332</v>
      </c>
      <c r="AN54" s="194"/>
      <c r="AO54" s="194"/>
      <c r="AP54" s="194"/>
      <c r="AQ54" s="194"/>
      <c r="AR54" s="194"/>
      <c r="AS54" s="194"/>
      <c r="AT54" s="194"/>
    </row>
    <row r="55" spans="1:46" s="84" customFormat="1">
      <c r="B55" s="85"/>
      <c r="C55" s="75" t="s">
        <v>270</v>
      </c>
      <c r="D55" s="86" t="s">
        <v>275</v>
      </c>
      <c r="E55" s="119" t="s">
        <v>330</v>
      </c>
      <c r="F55" s="85"/>
      <c r="G55" s="88">
        <v>2111</v>
      </c>
      <c r="H55" s="30"/>
      <c r="I55" s="120">
        <v>44722</v>
      </c>
      <c r="J55" s="120">
        <v>44752</v>
      </c>
      <c r="K55" s="30">
        <v>4000</v>
      </c>
      <c r="L55" s="30"/>
      <c r="M55" s="30"/>
      <c r="N55" s="88">
        <f t="shared" si="22"/>
        <v>-44722</v>
      </c>
      <c r="O55" s="30"/>
      <c r="P55" s="30"/>
      <c r="Q55" s="30"/>
      <c r="R55" s="30"/>
      <c r="S55" s="97" t="e">
        <f t="shared" si="23"/>
        <v>#DIV/0!</v>
      </c>
      <c r="T55" s="30"/>
      <c r="U55" s="30">
        <v>22</v>
      </c>
      <c r="V55" s="30"/>
      <c r="W55" s="30"/>
      <c r="X55" s="30"/>
      <c r="Y55" s="89"/>
      <c r="Z55" s="98">
        <f t="shared" si="29"/>
        <v>22</v>
      </c>
      <c r="AA55" s="30">
        <v>3500</v>
      </c>
      <c r="AB55" s="30">
        <v>17</v>
      </c>
      <c r="AC55" s="97">
        <f t="shared" si="25"/>
        <v>3339.0804597701149</v>
      </c>
      <c r="AD55" s="98">
        <f t="shared" si="26"/>
        <v>8347.7011494252874</v>
      </c>
      <c r="AE55" s="97"/>
      <c r="AF55" s="30"/>
      <c r="AG55" s="30"/>
      <c r="AH55" s="30">
        <v>113</v>
      </c>
      <c r="AI55" s="30"/>
      <c r="AJ55" s="93"/>
      <c r="AK55" s="30"/>
      <c r="AM55" s="194"/>
      <c r="AN55" s="194"/>
      <c r="AO55" s="194"/>
      <c r="AP55" s="194"/>
      <c r="AQ55" s="194"/>
      <c r="AR55" s="194"/>
      <c r="AS55" s="194"/>
      <c r="AT55" s="194"/>
    </row>
    <row r="56" spans="1:46" s="84" customFormat="1">
      <c r="A56" s="84">
        <v>24</v>
      </c>
      <c r="B56" s="85"/>
      <c r="C56" s="75" t="s">
        <v>270</v>
      </c>
      <c r="D56" s="86" t="s">
        <v>275</v>
      </c>
      <c r="E56" s="119" t="s">
        <v>327</v>
      </c>
      <c r="F56" s="85" t="s">
        <v>333</v>
      </c>
      <c r="G56" s="88">
        <v>16291</v>
      </c>
      <c r="H56" s="30"/>
      <c r="I56" s="120">
        <v>44737</v>
      </c>
      <c r="J56" s="22">
        <v>44767</v>
      </c>
      <c r="K56" s="30">
        <v>100</v>
      </c>
      <c r="L56" s="30"/>
      <c r="M56" s="30"/>
      <c r="N56" s="88">
        <f t="shared" si="22"/>
        <v>-44737</v>
      </c>
      <c r="O56" s="30"/>
      <c r="P56" s="30"/>
      <c r="Q56" s="30"/>
      <c r="R56" s="30"/>
      <c r="S56" s="97" t="e">
        <f t="shared" si="23"/>
        <v>#DIV/0!</v>
      </c>
      <c r="T56" s="30"/>
      <c r="U56" s="30">
        <v>20</v>
      </c>
      <c r="V56" s="30"/>
      <c r="W56" s="30"/>
      <c r="X56" s="30"/>
      <c r="Y56" s="89"/>
      <c r="Z56" s="98">
        <f t="shared" si="29"/>
        <v>20</v>
      </c>
      <c r="AA56" s="30">
        <v>90</v>
      </c>
      <c r="AB56" s="30">
        <v>16.899999999999999</v>
      </c>
      <c r="AC56" s="97">
        <f t="shared" si="25"/>
        <v>85.965517241379303</v>
      </c>
      <c r="AD56" s="98">
        <f t="shared" si="26"/>
        <v>8596.5517241379312</v>
      </c>
      <c r="AE56" s="97" t="s">
        <v>254</v>
      </c>
      <c r="AF56" s="30"/>
      <c r="AG56" s="30"/>
      <c r="AH56" s="30">
        <v>118</v>
      </c>
      <c r="AI56" s="30"/>
      <c r="AJ56" s="93"/>
      <c r="AK56" s="30"/>
      <c r="AM56" s="194"/>
      <c r="AN56" s="194"/>
      <c r="AO56" s="194"/>
      <c r="AP56" s="194"/>
      <c r="AQ56" s="194"/>
      <c r="AR56" s="194"/>
      <c r="AS56" s="194"/>
      <c r="AT56" s="194"/>
    </row>
    <row r="57" spans="1:46" s="84" customFormat="1">
      <c r="B57" s="85"/>
      <c r="C57" s="75" t="s">
        <v>270</v>
      </c>
      <c r="D57" s="86" t="s">
        <v>275</v>
      </c>
      <c r="E57" s="119" t="s">
        <v>327</v>
      </c>
      <c r="F57" s="85" t="s">
        <v>314</v>
      </c>
      <c r="G57" s="88">
        <v>126</v>
      </c>
      <c r="H57" s="30"/>
      <c r="I57" s="120">
        <v>44737</v>
      </c>
      <c r="J57" s="22">
        <v>44767</v>
      </c>
      <c r="K57" s="30">
        <v>100</v>
      </c>
      <c r="L57" s="30"/>
      <c r="M57" s="30"/>
      <c r="N57" s="88">
        <f t="shared" si="22"/>
        <v>-44737</v>
      </c>
      <c r="O57" s="30"/>
      <c r="P57" s="30"/>
      <c r="Q57" s="30"/>
      <c r="R57" s="30"/>
      <c r="S57" s="97" t="e">
        <f t="shared" si="23"/>
        <v>#DIV/0!</v>
      </c>
      <c r="T57" s="30"/>
      <c r="U57" s="30">
        <v>19</v>
      </c>
      <c r="V57" s="30"/>
      <c r="W57" s="30"/>
      <c r="X57" s="30"/>
      <c r="Y57" s="89"/>
      <c r="Z57" s="98">
        <f t="shared" si="29"/>
        <v>19</v>
      </c>
      <c r="AA57" s="30">
        <v>80.900000000000006</v>
      </c>
      <c r="AB57" s="30">
        <v>17</v>
      </c>
      <c r="AC57" s="97">
        <f t="shared" si="25"/>
        <v>77.18045977011495</v>
      </c>
      <c r="AD57" s="98">
        <f t="shared" si="26"/>
        <v>7718.0459770114949</v>
      </c>
      <c r="AE57" s="97"/>
      <c r="AF57" s="30"/>
      <c r="AG57" s="30"/>
      <c r="AH57" s="30">
        <v>105</v>
      </c>
      <c r="AI57" s="30"/>
      <c r="AJ57" s="93"/>
      <c r="AK57" s="30"/>
      <c r="AM57" s="194"/>
      <c r="AN57" s="194"/>
      <c r="AO57" s="194"/>
      <c r="AP57" s="194"/>
      <c r="AQ57" s="194"/>
      <c r="AR57" s="194"/>
      <c r="AS57" s="194"/>
      <c r="AT57" s="194"/>
    </row>
    <row r="58" spans="1:46" s="84" customFormat="1">
      <c r="B58" s="85" t="s">
        <v>334</v>
      </c>
      <c r="C58" s="86" t="s">
        <v>335</v>
      </c>
      <c r="D58" s="86" t="s">
        <v>42</v>
      </c>
      <c r="E58" s="30" t="s">
        <v>306</v>
      </c>
      <c r="F58" s="87" t="s">
        <v>336</v>
      </c>
      <c r="G58" s="85">
        <v>2222</v>
      </c>
      <c r="H58" s="142"/>
      <c r="I58" s="126">
        <v>44687</v>
      </c>
      <c r="J58" s="22">
        <v>44744</v>
      </c>
      <c r="K58" s="30"/>
      <c r="L58" s="30"/>
      <c r="M58" s="30"/>
      <c r="N58" s="88">
        <f t="shared" si="22"/>
        <v>-44687</v>
      </c>
      <c r="O58" s="30"/>
      <c r="P58" s="30"/>
      <c r="Q58" s="30"/>
      <c r="R58" s="30"/>
      <c r="S58" s="97" t="e">
        <f t="shared" si="23"/>
        <v>#DIV/0!</v>
      </c>
      <c r="T58" s="30"/>
      <c r="U58" s="30"/>
      <c r="V58" s="30"/>
      <c r="W58" s="30"/>
      <c r="X58" s="30"/>
      <c r="Y58" s="89"/>
      <c r="Z58" s="98">
        <f t="shared" si="17"/>
        <v>0</v>
      </c>
      <c r="AA58" s="30"/>
      <c r="AB58" s="30"/>
      <c r="AC58" s="97" t="e">
        <f t="shared" si="25"/>
        <v>#DIV/0!</v>
      </c>
      <c r="AD58" s="98" t="e">
        <f t="shared" si="19"/>
        <v>#DIV/0!</v>
      </c>
      <c r="AE58" s="97"/>
      <c r="AF58" s="30"/>
      <c r="AG58" s="30"/>
      <c r="AH58" s="30"/>
      <c r="AI58" s="30"/>
      <c r="AJ58" s="93"/>
      <c r="AK58" s="30"/>
    </row>
    <row r="59" spans="1:46" s="84" customFormat="1">
      <c r="A59" s="84">
        <v>25</v>
      </c>
      <c r="B59" s="85"/>
      <c r="C59" s="75" t="s">
        <v>270</v>
      </c>
      <c r="D59" s="86" t="s">
        <v>275</v>
      </c>
      <c r="E59" s="119" t="s">
        <v>281</v>
      </c>
      <c r="F59" s="85" t="s">
        <v>337</v>
      </c>
      <c r="G59" s="88">
        <v>16291</v>
      </c>
      <c r="H59" s="30"/>
      <c r="I59" s="120">
        <v>44722</v>
      </c>
      <c r="J59" s="22">
        <v>44749</v>
      </c>
      <c r="K59" s="30">
        <v>4000</v>
      </c>
      <c r="L59" s="30"/>
      <c r="M59" s="30"/>
      <c r="N59" s="88">
        <f>M59-I59</f>
        <v>-44722</v>
      </c>
      <c r="O59" s="30"/>
      <c r="P59" s="30"/>
      <c r="Q59" s="30"/>
      <c r="R59" s="30"/>
      <c r="S59" s="97" t="e">
        <f>Q59/(R59+Q59)*100</f>
        <v>#DIV/0!</v>
      </c>
      <c r="T59" s="30"/>
      <c r="U59" s="30">
        <v>19</v>
      </c>
      <c r="V59" s="30"/>
      <c r="W59" s="30"/>
      <c r="X59" s="30"/>
      <c r="Y59" s="89"/>
      <c r="Z59" s="98">
        <f>SUM(U59:Y59)</f>
        <v>19</v>
      </c>
      <c r="AA59" s="30">
        <v>3400</v>
      </c>
      <c r="AB59" s="30">
        <v>16.899999999999999</v>
      </c>
      <c r="AC59" s="97">
        <f>AA59/U59*Z59*(100-AB59)/87</f>
        <v>3247.5862068965516</v>
      </c>
      <c r="AD59" s="98">
        <f>AC59/K59*10000</f>
        <v>8118.9655172413786</v>
      </c>
      <c r="AE59" s="97" t="s">
        <v>254</v>
      </c>
      <c r="AF59" s="30"/>
      <c r="AG59" s="30"/>
      <c r="AH59" s="30">
        <v>119</v>
      </c>
      <c r="AI59" s="30"/>
      <c r="AJ59" s="93"/>
      <c r="AK59" s="30"/>
    </row>
    <row r="60" spans="1:46" s="84" customFormat="1">
      <c r="B60" s="85"/>
      <c r="C60" s="75" t="s">
        <v>270</v>
      </c>
      <c r="D60" s="86" t="s">
        <v>275</v>
      </c>
      <c r="E60" s="119" t="s">
        <v>281</v>
      </c>
      <c r="F60" s="85" t="s">
        <v>264</v>
      </c>
      <c r="G60" s="88">
        <v>7301</v>
      </c>
      <c r="H60" s="30"/>
      <c r="I60" s="120">
        <v>44722</v>
      </c>
      <c r="J60" s="22">
        <v>44749</v>
      </c>
      <c r="K60" s="30">
        <v>4000</v>
      </c>
      <c r="L60" s="30"/>
      <c r="M60" s="30"/>
      <c r="N60" s="88">
        <f>M60-I60</f>
        <v>-44722</v>
      </c>
      <c r="O60" s="30"/>
      <c r="P60" s="30"/>
      <c r="Q60" s="30"/>
      <c r="R60" s="30"/>
      <c r="S60" s="97" t="e">
        <f>Q60/(R60+Q60)*100</f>
        <v>#DIV/0!</v>
      </c>
      <c r="T60" s="30"/>
      <c r="U60" s="30">
        <v>19</v>
      </c>
      <c r="V60" s="30"/>
      <c r="W60" s="30"/>
      <c r="X60" s="30"/>
      <c r="Y60" s="89"/>
      <c r="Z60" s="98">
        <f>SUM(U60:Y60)</f>
        <v>19</v>
      </c>
      <c r="AA60" s="30">
        <v>3200</v>
      </c>
      <c r="AB60" s="30">
        <v>17</v>
      </c>
      <c r="AC60" s="97">
        <f>AA60/U60*Z60*(100-AB60)/87</f>
        <v>3052.8735632183907</v>
      </c>
      <c r="AD60" s="98">
        <f>AC60/K60*10000</f>
        <v>7632.1839080459768</v>
      </c>
      <c r="AE60" s="97"/>
      <c r="AF60" s="30"/>
      <c r="AG60" s="30"/>
      <c r="AH60" s="30">
        <v>110</v>
      </c>
      <c r="AI60" s="30"/>
      <c r="AJ60" s="93"/>
      <c r="AK60" s="30"/>
    </row>
    <row r="61" spans="1:46" s="84" customFormat="1">
      <c r="A61" s="84">
        <v>26</v>
      </c>
      <c r="B61" s="85"/>
      <c r="C61" s="86" t="s">
        <v>284</v>
      </c>
      <c r="D61" s="86" t="s">
        <v>285</v>
      </c>
      <c r="E61" s="30" t="s">
        <v>338</v>
      </c>
      <c r="F61" s="87" t="s">
        <v>339</v>
      </c>
      <c r="G61" s="85">
        <v>16291</v>
      </c>
      <c r="H61" s="30"/>
      <c r="I61" s="22">
        <v>44725</v>
      </c>
      <c r="J61" s="22">
        <v>44756</v>
      </c>
      <c r="K61" s="30">
        <v>100</v>
      </c>
      <c r="L61" s="30"/>
      <c r="M61" s="30"/>
      <c r="N61" s="88">
        <f t="shared" si="22"/>
        <v>-44725</v>
      </c>
      <c r="O61" s="30"/>
      <c r="P61" s="30"/>
      <c r="Q61" s="30"/>
      <c r="R61" s="30"/>
      <c r="S61" s="97" t="e">
        <f t="shared" si="23"/>
        <v>#DIV/0!</v>
      </c>
      <c r="T61" s="30"/>
      <c r="U61" s="30">
        <v>21</v>
      </c>
      <c r="V61" s="30"/>
      <c r="W61" s="30"/>
      <c r="X61" s="30"/>
      <c r="Y61" s="89"/>
      <c r="Z61" s="98">
        <f t="shared" si="17"/>
        <v>21</v>
      </c>
      <c r="AA61" s="30">
        <v>94.8</v>
      </c>
      <c r="AB61" s="30">
        <v>16.5</v>
      </c>
      <c r="AC61" s="97">
        <f t="shared" si="25"/>
        <v>90.986206896551721</v>
      </c>
      <c r="AD61" s="98">
        <f t="shared" si="19"/>
        <v>9098.6206896551721</v>
      </c>
      <c r="AE61" s="97" t="s">
        <v>254</v>
      </c>
      <c r="AF61" s="30"/>
      <c r="AG61" s="30"/>
      <c r="AH61" s="30">
        <v>116</v>
      </c>
      <c r="AI61" s="30"/>
      <c r="AJ61" s="93"/>
      <c r="AK61" s="30"/>
    </row>
    <row r="62" spans="1:46" s="84" customFormat="1">
      <c r="B62" s="85"/>
      <c r="C62" s="86" t="s">
        <v>284</v>
      </c>
      <c r="D62" s="86" t="s">
        <v>285</v>
      </c>
      <c r="E62" s="30" t="s">
        <v>338</v>
      </c>
      <c r="F62" s="87" t="s">
        <v>340</v>
      </c>
      <c r="G62" s="85">
        <v>117</v>
      </c>
      <c r="H62" s="30"/>
      <c r="I62" s="22">
        <v>44725</v>
      </c>
      <c r="J62" s="22">
        <v>44756</v>
      </c>
      <c r="K62" s="30">
        <v>100</v>
      </c>
      <c r="L62" s="30"/>
      <c r="M62" s="30"/>
      <c r="N62" s="88">
        <f t="shared" si="22"/>
        <v>-44725</v>
      </c>
      <c r="O62" s="30"/>
      <c r="P62" s="30"/>
      <c r="Q62" s="30"/>
      <c r="R62" s="30"/>
      <c r="S62" s="97" t="e">
        <f t="shared" si="23"/>
        <v>#DIV/0!</v>
      </c>
      <c r="T62" s="30"/>
      <c r="U62" s="30">
        <v>19</v>
      </c>
      <c r="V62" s="30"/>
      <c r="W62" s="30"/>
      <c r="X62" s="30"/>
      <c r="Y62" s="89"/>
      <c r="Z62" s="98">
        <f t="shared" si="17"/>
        <v>19</v>
      </c>
      <c r="AA62" s="30">
        <v>90</v>
      </c>
      <c r="AB62" s="30">
        <v>17.100000000000001</v>
      </c>
      <c r="AC62" s="97">
        <f t="shared" si="25"/>
        <v>85.758620689655189</v>
      </c>
      <c r="AD62" s="98">
        <f t="shared" si="19"/>
        <v>8575.8620689655181</v>
      </c>
      <c r="AE62" s="97"/>
      <c r="AF62" s="30"/>
      <c r="AG62" s="30"/>
      <c r="AH62" s="30">
        <v>120</v>
      </c>
      <c r="AI62" s="30"/>
      <c r="AJ62" s="93"/>
      <c r="AK62" s="30"/>
    </row>
    <row r="63" spans="1:46">
      <c r="S63" s="97" t="e">
        <f t="shared" si="23"/>
        <v>#DIV/0!</v>
      </c>
      <c r="Y63" s="143"/>
      <c r="Z63" s="90"/>
      <c r="AA63" s="143"/>
      <c r="AB63" s="143"/>
      <c r="AC63" s="89"/>
      <c r="AD63" s="90"/>
      <c r="AE63" s="143"/>
    </row>
    <row r="65" spans="1:46" s="84" customFormat="1">
      <c r="A65" s="84">
        <v>1</v>
      </c>
      <c r="B65" s="94" t="s">
        <v>341</v>
      </c>
      <c r="C65" s="86" t="s">
        <v>342</v>
      </c>
      <c r="D65" s="86" t="s">
        <v>301</v>
      </c>
      <c r="E65" s="119" t="s">
        <v>343</v>
      </c>
      <c r="F65" s="85" t="s">
        <v>344</v>
      </c>
      <c r="G65" s="88">
        <v>15121</v>
      </c>
      <c r="H65" s="30"/>
      <c r="I65" s="120">
        <v>44717</v>
      </c>
      <c r="J65" s="22">
        <v>44743</v>
      </c>
      <c r="K65" s="30">
        <v>4000</v>
      </c>
      <c r="L65" s="30"/>
      <c r="M65" s="30"/>
      <c r="N65" s="88">
        <f t="shared" ref="N65:N74" si="30">M65-I65</f>
        <v>-44717</v>
      </c>
      <c r="O65" s="30"/>
      <c r="P65" s="30"/>
      <c r="Q65" s="30"/>
      <c r="R65" s="30"/>
      <c r="S65" s="97" t="e">
        <f t="shared" ref="S65:S74" si="31">Q65/(R65+Q65)*100</f>
        <v>#DIV/0!</v>
      </c>
      <c r="T65" s="30"/>
      <c r="U65" s="30">
        <v>20</v>
      </c>
      <c r="V65" s="30"/>
      <c r="W65" s="30"/>
      <c r="X65" s="30"/>
      <c r="Y65" s="89"/>
      <c r="Z65" s="98">
        <f t="shared" ref="Z65:Z68" si="32">SUM(U65:Y65)</f>
        <v>20</v>
      </c>
      <c r="AA65" s="30">
        <v>2200</v>
      </c>
      <c r="AB65" s="30">
        <v>16.8</v>
      </c>
      <c r="AC65" s="97">
        <f t="shared" ref="AC65:AC74" si="33">AA65/U65*Z65*(100-AB65)/87</f>
        <v>2103.9080459770116</v>
      </c>
      <c r="AD65" s="98">
        <f t="shared" ref="AD65:AD74" si="34">AC65/K65*10000</f>
        <v>5259.7701149425293</v>
      </c>
      <c r="AE65" s="97" t="s">
        <v>267</v>
      </c>
      <c r="AF65" s="30"/>
      <c r="AG65" s="30"/>
      <c r="AH65" s="30">
        <v>128</v>
      </c>
      <c r="AI65" s="30"/>
      <c r="AJ65" s="93"/>
      <c r="AK65" s="30"/>
      <c r="AM65" s="100" t="s">
        <v>256</v>
      </c>
      <c r="AN65" s="100" t="s">
        <v>257</v>
      </c>
      <c r="AO65" s="100" t="s">
        <v>258</v>
      </c>
      <c r="AP65" s="100" t="s">
        <v>259</v>
      </c>
      <c r="AQ65" s="100" t="s">
        <v>260</v>
      </c>
      <c r="AR65" s="100" t="s">
        <v>261</v>
      </c>
      <c r="AS65" s="100" t="s">
        <v>262</v>
      </c>
      <c r="AT65" s="101" t="s">
        <v>263</v>
      </c>
    </row>
    <row r="66" spans="1:46" s="84" customFormat="1">
      <c r="B66" s="85"/>
      <c r="C66" s="86" t="s">
        <v>342</v>
      </c>
      <c r="D66" s="86" t="s">
        <v>301</v>
      </c>
      <c r="E66" s="119" t="s">
        <v>343</v>
      </c>
      <c r="F66" s="85"/>
      <c r="G66" s="88">
        <v>2355</v>
      </c>
      <c r="H66" s="30"/>
      <c r="I66" s="120">
        <v>44717</v>
      </c>
      <c r="J66" s="22">
        <v>44743</v>
      </c>
      <c r="K66" s="30">
        <v>4000</v>
      </c>
      <c r="L66" s="30"/>
      <c r="M66" s="30"/>
      <c r="N66" s="88">
        <f t="shared" si="30"/>
        <v>-44717</v>
      </c>
      <c r="O66" s="30"/>
      <c r="P66" s="30"/>
      <c r="Q66" s="30"/>
      <c r="R66" s="30"/>
      <c r="S66" s="97" t="e">
        <f t="shared" si="31"/>
        <v>#DIV/0!</v>
      </c>
      <c r="T66" s="30"/>
      <c r="U66" s="30">
        <v>22</v>
      </c>
      <c r="V66" s="30"/>
      <c r="W66" s="30"/>
      <c r="X66" s="30"/>
      <c r="Y66" s="89"/>
      <c r="Z66" s="98">
        <f t="shared" si="32"/>
        <v>22</v>
      </c>
      <c r="AA66" s="30">
        <v>2400</v>
      </c>
      <c r="AB66" s="30">
        <v>16.899999999999999</v>
      </c>
      <c r="AC66" s="97">
        <f t="shared" si="33"/>
        <v>2292.4137931034484</v>
      </c>
      <c r="AD66" s="98">
        <f t="shared" si="34"/>
        <v>5731.0344827586214</v>
      </c>
      <c r="AE66" s="97"/>
      <c r="AF66" s="30"/>
      <c r="AG66" s="30"/>
      <c r="AH66" s="30">
        <v>130</v>
      </c>
      <c r="AI66" s="30"/>
      <c r="AJ66" s="93"/>
      <c r="AK66" s="30"/>
      <c r="AM66" s="102">
        <v>15121</v>
      </c>
      <c r="AN66" s="103">
        <v>2355</v>
      </c>
      <c r="AO66" s="104">
        <v>5259</v>
      </c>
      <c r="AP66" s="104">
        <v>5731</v>
      </c>
      <c r="AQ66" s="105">
        <v>0</v>
      </c>
      <c r="AR66" s="105">
        <v>1</v>
      </c>
      <c r="AS66" s="106">
        <f>AQ66/(AQ66+AR66)*100</f>
        <v>0</v>
      </c>
      <c r="AT66" s="107">
        <f>(AO66-AP66)/AP66*100</f>
        <v>-8.2359099633571802</v>
      </c>
    </row>
    <row r="67" spans="1:46" s="84" customFormat="1">
      <c r="A67" s="84">
        <v>2</v>
      </c>
      <c r="B67" s="85"/>
      <c r="C67" s="86" t="s">
        <v>342</v>
      </c>
      <c r="D67" s="86" t="s">
        <v>301</v>
      </c>
      <c r="E67" s="119" t="s">
        <v>345</v>
      </c>
      <c r="F67" s="85" t="s">
        <v>346</v>
      </c>
      <c r="G67" s="88">
        <v>15121</v>
      </c>
      <c r="H67" s="30"/>
      <c r="I67" s="120">
        <v>44718</v>
      </c>
      <c r="J67" s="120">
        <v>44743</v>
      </c>
      <c r="K67" s="30">
        <v>4000</v>
      </c>
      <c r="L67" s="30"/>
      <c r="M67" s="30"/>
      <c r="N67" s="88">
        <f t="shared" si="30"/>
        <v>-44718</v>
      </c>
      <c r="O67" s="30"/>
      <c r="P67" s="30"/>
      <c r="Q67" s="30"/>
      <c r="R67" s="30"/>
      <c r="S67" s="97" t="e">
        <f t="shared" si="31"/>
        <v>#DIV/0!</v>
      </c>
      <c r="T67" s="30"/>
      <c r="U67" s="30">
        <v>20</v>
      </c>
      <c r="V67" s="30"/>
      <c r="W67" s="30"/>
      <c r="X67" s="30"/>
      <c r="Y67" s="89"/>
      <c r="Z67" s="98">
        <f t="shared" si="32"/>
        <v>20</v>
      </c>
      <c r="AA67" s="30">
        <v>2350</v>
      </c>
      <c r="AB67" s="30">
        <v>16.8</v>
      </c>
      <c r="AC67" s="97">
        <f t="shared" si="33"/>
        <v>2247.3563218390805</v>
      </c>
      <c r="AD67" s="98">
        <f t="shared" si="34"/>
        <v>5618.3908045977014</v>
      </c>
      <c r="AE67" s="97" t="s">
        <v>267</v>
      </c>
      <c r="AF67" s="30"/>
      <c r="AG67" s="30"/>
      <c r="AH67" s="30">
        <v>130</v>
      </c>
      <c r="AI67" s="30"/>
      <c r="AJ67" s="93"/>
      <c r="AK67" s="30"/>
      <c r="AM67" s="102">
        <v>15121</v>
      </c>
      <c r="AN67" s="103">
        <v>6444</v>
      </c>
      <c r="AO67" s="104">
        <v>5794</v>
      </c>
      <c r="AP67" s="104">
        <v>5489</v>
      </c>
      <c r="AQ67" s="108">
        <v>1</v>
      </c>
      <c r="AR67" s="108">
        <v>1</v>
      </c>
      <c r="AS67" s="106">
        <f t="shared" ref="AS67:AS69" si="35">AQ67/(AQ67+AR67)*100</f>
        <v>50</v>
      </c>
      <c r="AT67" s="107">
        <f t="shared" ref="AT67:AT69" si="36">(AO67-AP67)/AP67*100</f>
        <v>5.5565676808161779</v>
      </c>
    </row>
    <row r="68" spans="1:46" s="84" customFormat="1">
      <c r="B68" s="85"/>
      <c r="C68" s="86" t="s">
        <v>342</v>
      </c>
      <c r="D68" s="86" t="s">
        <v>301</v>
      </c>
      <c r="E68" s="119" t="s">
        <v>345</v>
      </c>
      <c r="F68" s="85"/>
      <c r="G68" s="88">
        <v>6444</v>
      </c>
      <c r="H68" s="30"/>
      <c r="I68" s="120">
        <v>44718</v>
      </c>
      <c r="J68" s="120">
        <v>44743</v>
      </c>
      <c r="K68" s="30">
        <v>4000</v>
      </c>
      <c r="L68" s="30"/>
      <c r="M68" s="30"/>
      <c r="N68" s="88">
        <f t="shared" si="30"/>
        <v>-44718</v>
      </c>
      <c r="O68" s="30"/>
      <c r="P68" s="30"/>
      <c r="Q68" s="30"/>
      <c r="R68" s="30"/>
      <c r="S68" s="97" t="e">
        <f t="shared" si="31"/>
        <v>#DIV/0!</v>
      </c>
      <c r="T68" s="30"/>
      <c r="U68" s="30">
        <v>21</v>
      </c>
      <c r="V68" s="30"/>
      <c r="W68" s="30"/>
      <c r="X68" s="30"/>
      <c r="Y68" s="89"/>
      <c r="Z68" s="98">
        <f t="shared" si="32"/>
        <v>21</v>
      </c>
      <c r="AA68" s="30">
        <v>2400</v>
      </c>
      <c r="AB68" s="30">
        <v>16.899999999999999</v>
      </c>
      <c r="AC68" s="97">
        <f t="shared" si="33"/>
        <v>2292.4137931034484</v>
      </c>
      <c r="AD68" s="98">
        <f t="shared" si="34"/>
        <v>5731.0344827586214</v>
      </c>
      <c r="AE68" s="97"/>
      <c r="AF68" s="30"/>
      <c r="AG68" s="30"/>
      <c r="AH68" s="30">
        <v>132</v>
      </c>
      <c r="AI68" s="30"/>
      <c r="AJ68" s="93"/>
      <c r="AK68" s="30"/>
      <c r="AM68" s="102">
        <v>15121</v>
      </c>
      <c r="AN68" s="103">
        <v>2318</v>
      </c>
      <c r="AO68" s="104">
        <v>5319</v>
      </c>
      <c r="AP68" s="104">
        <v>5650</v>
      </c>
      <c r="AQ68" s="108">
        <v>0</v>
      </c>
      <c r="AR68" s="108">
        <v>2</v>
      </c>
      <c r="AS68" s="106">
        <f t="shared" si="35"/>
        <v>0</v>
      </c>
      <c r="AT68" s="107">
        <f t="shared" si="36"/>
        <v>-5.8584070796460175</v>
      </c>
    </row>
    <row r="69" spans="1:46" s="84" customFormat="1">
      <c r="A69" s="84">
        <v>3</v>
      </c>
      <c r="B69" s="85"/>
      <c r="C69" s="86" t="s">
        <v>342</v>
      </c>
      <c r="D69" s="86" t="s">
        <v>301</v>
      </c>
      <c r="E69" s="119" t="s">
        <v>347</v>
      </c>
      <c r="F69" s="85" t="s">
        <v>348</v>
      </c>
      <c r="G69" s="88">
        <v>15121</v>
      </c>
      <c r="H69" s="30"/>
      <c r="I69" s="120">
        <v>44716</v>
      </c>
      <c r="J69" s="120">
        <v>44568</v>
      </c>
      <c r="K69" s="30">
        <v>4000</v>
      </c>
      <c r="L69" s="30"/>
      <c r="M69" s="30"/>
      <c r="N69" s="88">
        <f t="shared" si="30"/>
        <v>-44716</v>
      </c>
      <c r="O69" s="30"/>
      <c r="P69" s="30"/>
      <c r="Q69" s="30"/>
      <c r="R69" s="30"/>
      <c r="S69" s="97" t="e">
        <f t="shared" si="31"/>
        <v>#DIV/0!</v>
      </c>
      <c r="T69" s="30"/>
      <c r="U69" s="30">
        <v>20</v>
      </c>
      <c r="V69" s="30"/>
      <c r="W69" s="30"/>
      <c r="X69" s="30"/>
      <c r="Y69" s="89"/>
      <c r="Z69" s="98">
        <f>SUM(U69:Y69)</f>
        <v>20</v>
      </c>
      <c r="AA69" s="30">
        <v>2500</v>
      </c>
      <c r="AB69" s="30">
        <v>16.899999999999999</v>
      </c>
      <c r="AC69" s="97">
        <f t="shared" si="33"/>
        <v>2387.9310344827586</v>
      </c>
      <c r="AD69" s="98">
        <f t="shared" si="34"/>
        <v>5969.8275862068958</v>
      </c>
      <c r="AE69" s="97" t="s">
        <v>254</v>
      </c>
      <c r="AF69" s="30"/>
      <c r="AG69" s="30"/>
      <c r="AH69" s="30">
        <v>130</v>
      </c>
      <c r="AI69" s="30"/>
      <c r="AJ69" s="93"/>
      <c r="AK69" s="30"/>
      <c r="AM69" s="102">
        <v>15121</v>
      </c>
      <c r="AN69" s="103"/>
      <c r="AO69" s="109"/>
      <c r="AP69" s="109"/>
      <c r="AQ69" s="103"/>
      <c r="AR69" s="103"/>
      <c r="AS69" s="106" t="e">
        <f t="shared" si="35"/>
        <v>#DIV/0!</v>
      </c>
      <c r="AT69" s="107" t="e">
        <f t="shared" si="36"/>
        <v>#DIV/0!</v>
      </c>
    </row>
    <row r="70" spans="1:46" s="84" customFormat="1">
      <c r="B70" s="85"/>
      <c r="C70" s="86" t="s">
        <v>342</v>
      </c>
      <c r="D70" s="86" t="s">
        <v>301</v>
      </c>
      <c r="E70" s="119" t="s">
        <v>347</v>
      </c>
      <c r="F70" s="85"/>
      <c r="G70" s="88">
        <v>6444</v>
      </c>
      <c r="H70" s="30"/>
      <c r="I70" s="120">
        <v>44716</v>
      </c>
      <c r="J70" s="120">
        <v>44568</v>
      </c>
      <c r="K70" s="30">
        <v>4000</v>
      </c>
      <c r="L70" s="30"/>
      <c r="M70" s="30"/>
      <c r="N70" s="88">
        <f t="shared" si="30"/>
        <v>-44716</v>
      </c>
      <c r="O70" s="30"/>
      <c r="P70" s="30"/>
      <c r="Q70" s="30"/>
      <c r="R70" s="30"/>
      <c r="S70" s="97" t="e">
        <f t="shared" si="31"/>
        <v>#DIV/0!</v>
      </c>
      <c r="T70" s="30"/>
      <c r="U70" s="30">
        <v>22</v>
      </c>
      <c r="V70" s="30"/>
      <c r="W70" s="30"/>
      <c r="X70" s="30"/>
      <c r="Y70" s="89"/>
      <c r="Z70" s="98">
        <f>SUM(U70:Y70)</f>
        <v>22</v>
      </c>
      <c r="AA70" s="30">
        <v>2200</v>
      </c>
      <c r="AB70" s="30">
        <v>17</v>
      </c>
      <c r="AC70" s="97">
        <f t="shared" si="33"/>
        <v>2098.8505747126437</v>
      </c>
      <c r="AD70" s="98">
        <f t="shared" si="34"/>
        <v>5247.1264367816093</v>
      </c>
      <c r="AE70" s="97"/>
      <c r="AF70" s="30"/>
      <c r="AG70" s="30"/>
      <c r="AH70" s="30">
        <v>133</v>
      </c>
      <c r="AI70" s="30"/>
      <c r="AJ70" s="93"/>
      <c r="AK70" s="30"/>
      <c r="AM70" s="110" t="s">
        <v>46</v>
      </c>
      <c r="AN70" s="110"/>
      <c r="AO70" s="110"/>
      <c r="AP70" s="110"/>
      <c r="AQ70" s="110">
        <v>1</v>
      </c>
      <c r="AR70" s="110">
        <v>5</v>
      </c>
      <c r="AS70" s="111"/>
      <c r="AT70" s="112"/>
    </row>
    <row r="71" spans="1:46" s="84" customFormat="1">
      <c r="A71" s="84">
        <v>4</v>
      </c>
      <c r="B71" s="85"/>
      <c r="C71" s="86" t="s">
        <v>342</v>
      </c>
      <c r="D71" s="86" t="s">
        <v>301</v>
      </c>
      <c r="E71" s="119" t="s">
        <v>349</v>
      </c>
      <c r="F71" s="85" t="s">
        <v>350</v>
      </c>
      <c r="G71" s="88">
        <v>15121</v>
      </c>
      <c r="H71" s="30"/>
      <c r="I71" s="120">
        <v>44717</v>
      </c>
      <c r="J71" s="22">
        <v>44743</v>
      </c>
      <c r="K71" s="30">
        <v>4000</v>
      </c>
      <c r="L71" s="30"/>
      <c r="M71" s="30"/>
      <c r="N71" s="88">
        <f t="shared" si="30"/>
        <v>-44717</v>
      </c>
      <c r="O71" s="30"/>
      <c r="P71" s="30"/>
      <c r="Q71" s="30"/>
      <c r="R71" s="30"/>
      <c r="S71" s="97" t="e">
        <f t="shared" si="31"/>
        <v>#DIV/0!</v>
      </c>
      <c r="T71" s="30"/>
      <c r="U71" s="30">
        <v>20</v>
      </c>
      <c r="V71" s="30"/>
      <c r="W71" s="30"/>
      <c r="X71" s="30"/>
      <c r="Y71" s="89"/>
      <c r="Z71" s="98">
        <f t="shared" ref="Z71:Z74" si="37">SUM(U71:Y71)</f>
        <v>20</v>
      </c>
      <c r="AA71" s="30">
        <v>2050</v>
      </c>
      <c r="AB71" s="30">
        <v>16.8</v>
      </c>
      <c r="AC71" s="97">
        <f t="shared" si="33"/>
        <v>1960.4597701149426</v>
      </c>
      <c r="AD71" s="98">
        <f t="shared" si="34"/>
        <v>4901.1494252873563</v>
      </c>
      <c r="AE71" s="97" t="s">
        <v>267</v>
      </c>
      <c r="AF71" s="30"/>
      <c r="AG71" s="30"/>
      <c r="AH71" s="30">
        <v>130</v>
      </c>
      <c r="AI71" s="30"/>
      <c r="AJ71" s="93"/>
      <c r="AK71" s="30"/>
      <c r="AM71" s="194" t="s">
        <v>351</v>
      </c>
      <c r="AN71" s="194"/>
      <c r="AO71" s="194"/>
      <c r="AP71" s="194"/>
      <c r="AQ71" s="194"/>
      <c r="AR71" s="194"/>
      <c r="AS71" s="194"/>
      <c r="AT71" s="194"/>
    </row>
    <row r="72" spans="1:46" s="84" customFormat="1">
      <c r="B72" s="85"/>
      <c r="C72" s="86" t="s">
        <v>342</v>
      </c>
      <c r="D72" s="86" t="s">
        <v>301</v>
      </c>
      <c r="E72" s="119" t="s">
        <v>349</v>
      </c>
      <c r="F72" s="85"/>
      <c r="G72" s="88">
        <v>2318</v>
      </c>
      <c r="H72" s="30"/>
      <c r="I72" s="120">
        <v>44717</v>
      </c>
      <c r="J72" s="22">
        <v>44743</v>
      </c>
      <c r="K72" s="30">
        <v>4000</v>
      </c>
      <c r="L72" s="30"/>
      <c r="M72" s="30"/>
      <c r="N72" s="88">
        <f t="shared" si="30"/>
        <v>-44717</v>
      </c>
      <c r="O72" s="30"/>
      <c r="P72" s="30"/>
      <c r="Q72" s="30"/>
      <c r="R72" s="30"/>
      <c r="S72" s="97" t="e">
        <f t="shared" si="31"/>
        <v>#DIV/0!</v>
      </c>
      <c r="T72" s="30"/>
      <c r="U72" s="30">
        <v>22</v>
      </c>
      <c r="V72" s="30"/>
      <c r="W72" s="30"/>
      <c r="X72" s="30"/>
      <c r="Y72" s="89"/>
      <c r="Z72" s="98">
        <f t="shared" si="37"/>
        <v>22</v>
      </c>
      <c r="AA72" s="30">
        <v>2300</v>
      </c>
      <c r="AB72" s="30">
        <v>17</v>
      </c>
      <c r="AC72" s="97">
        <f t="shared" si="33"/>
        <v>2194.2528735632186</v>
      </c>
      <c r="AD72" s="98">
        <f t="shared" si="34"/>
        <v>5485.6321839080465</v>
      </c>
      <c r="AE72" s="97"/>
      <c r="AF72" s="30"/>
      <c r="AG72" s="30"/>
      <c r="AH72" s="30">
        <v>129</v>
      </c>
      <c r="AI72" s="30"/>
      <c r="AJ72" s="93"/>
      <c r="AK72" s="30"/>
      <c r="AM72" s="194"/>
      <c r="AN72" s="194"/>
      <c r="AO72" s="194"/>
      <c r="AP72" s="194"/>
      <c r="AQ72" s="194"/>
      <c r="AR72" s="194"/>
      <c r="AS72" s="194"/>
      <c r="AT72" s="194"/>
    </row>
    <row r="73" spans="1:46" s="84" customFormat="1">
      <c r="A73" s="84">
        <v>5</v>
      </c>
      <c r="B73" s="85"/>
      <c r="C73" s="86" t="s">
        <v>342</v>
      </c>
      <c r="D73" s="86" t="s">
        <v>301</v>
      </c>
      <c r="E73" s="30" t="s">
        <v>352</v>
      </c>
      <c r="F73" s="87" t="s">
        <v>353</v>
      </c>
      <c r="G73" s="85">
        <v>15121</v>
      </c>
      <c r="H73" s="88"/>
      <c r="I73" s="120">
        <v>44718</v>
      </c>
      <c r="J73" s="120">
        <v>44743</v>
      </c>
      <c r="K73" s="30">
        <v>4000</v>
      </c>
      <c r="L73" s="30"/>
      <c r="M73" s="30"/>
      <c r="N73" s="88">
        <f t="shared" si="30"/>
        <v>-44718</v>
      </c>
      <c r="O73" s="30"/>
      <c r="P73" s="30"/>
      <c r="Q73" s="30"/>
      <c r="R73" s="30"/>
      <c r="S73" s="97" t="e">
        <f t="shared" si="31"/>
        <v>#DIV/0!</v>
      </c>
      <c r="T73" s="30"/>
      <c r="U73" s="30">
        <v>19</v>
      </c>
      <c r="V73" s="30"/>
      <c r="W73" s="30"/>
      <c r="X73" s="30"/>
      <c r="Y73" s="89"/>
      <c r="Z73" s="98">
        <f t="shared" si="37"/>
        <v>19</v>
      </c>
      <c r="AA73" s="30">
        <v>2400</v>
      </c>
      <c r="AB73" s="30">
        <v>16.8</v>
      </c>
      <c r="AC73" s="97">
        <f t="shared" si="33"/>
        <v>2295.1724137931033</v>
      </c>
      <c r="AD73" s="98">
        <f t="shared" si="34"/>
        <v>5737.9310344827582</v>
      </c>
      <c r="AE73" s="97" t="s">
        <v>267</v>
      </c>
      <c r="AF73" s="30"/>
      <c r="AG73" s="30"/>
      <c r="AH73" s="30">
        <v>128</v>
      </c>
      <c r="AI73" s="30"/>
      <c r="AJ73" s="93"/>
      <c r="AK73" s="30"/>
      <c r="AM73" s="194"/>
      <c r="AN73" s="194"/>
      <c r="AO73" s="194"/>
      <c r="AP73" s="194"/>
      <c r="AQ73" s="194"/>
      <c r="AR73" s="194"/>
      <c r="AS73" s="194"/>
      <c r="AT73" s="194"/>
    </row>
    <row r="74" spans="1:46" s="84" customFormat="1">
      <c r="B74" s="85"/>
      <c r="C74" s="86" t="s">
        <v>342</v>
      </c>
      <c r="D74" s="86" t="s">
        <v>301</v>
      </c>
      <c r="E74" s="30" t="s">
        <v>352</v>
      </c>
      <c r="F74" s="87"/>
      <c r="G74" s="85">
        <v>2318</v>
      </c>
      <c r="H74" s="88"/>
      <c r="I74" s="120">
        <v>44718</v>
      </c>
      <c r="J74" s="120">
        <v>44743</v>
      </c>
      <c r="K74" s="30">
        <v>4000</v>
      </c>
      <c r="L74" s="30"/>
      <c r="M74" s="30"/>
      <c r="N74" s="88">
        <f t="shared" si="30"/>
        <v>-44718</v>
      </c>
      <c r="O74" s="30"/>
      <c r="P74" s="30"/>
      <c r="Q74" s="30"/>
      <c r="R74" s="30"/>
      <c r="S74" s="97" t="e">
        <f t="shared" si="31"/>
        <v>#DIV/0!</v>
      </c>
      <c r="T74" s="30"/>
      <c r="U74" s="30">
        <v>20</v>
      </c>
      <c r="V74" s="30"/>
      <c r="W74" s="30"/>
      <c r="X74" s="30"/>
      <c r="Y74" s="89"/>
      <c r="Z74" s="98">
        <f t="shared" si="37"/>
        <v>20</v>
      </c>
      <c r="AA74" s="30">
        <v>2450</v>
      </c>
      <c r="AB74" s="30">
        <v>17.399999999999999</v>
      </c>
      <c r="AC74" s="97">
        <f t="shared" si="33"/>
        <v>2326.0919540229884</v>
      </c>
      <c r="AD74" s="98">
        <f t="shared" si="34"/>
        <v>5815.2298850574716</v>
      </c>
      <c r="AE74" s="97"/>
      <c r="AF74" s="30"/>
      <c r="AG74" s="30"/>
      <c r="AH74" s="30">
        <v>127</v>
      </c>
      <c r="AI74" s="30"/>
      <c r="AJ74" s="93"/>
      <c r="AK74" s="30"/>
      <c r="AM74" s="194"/>
      <c r="AN74" s="194"/>
      <c r="AO74" s="194"/>
      <c r="AP74" s="194"/>
      <c r="AQ74" s="194"/>
      <c r="AR74" s="194"/>
      <c r="AS74" s="194"/>
      <c r="AT74" s="194"/>
    </row>
    <row r="75" spans="1:46" s="84" customFormat="1">
      <c r="B75" s="85"/>
      <c r="C75" s="86"/>
      <c r="D75" s="86"/>
      <c r="E75" s="30"/>
      <c r="F75" s="87"/>
      <c r="G75" s="85"/>
      <c r="H75" s="30"/>
      <c r="I75" s="22"/>
      <c r="J75" s="22"/>
      <c r="K75" s="30"/>
      <c r="L75" s="30"/>
      <c r="M75" s="30"/>
      <c r="N75" s="88"/>
      <c r="O75" s="88"/>
      <c r="P75" s="88"/>
      <c r="Q75" s="88"/>
      <c r="R75" s="88"/>
      <c r="S75" s="89"/>
      <c r="T75" s="88"/>
      <c r="U75" s="88"/>
      <c r="V75" s="88"/>
      <c r="W75" s="88"/>
      <c r="X75" s="88"/>
      <c r="Y75" s="89"/>
      <c r="Z75" s="90"/>
      <c r="AA75" s="88"/>
      <c r="AB75" s="88"/>
      <c r="AC75" s="89"/>
      <c r="AD75" s="90"/>
      <c r="AE75" s="89"/>
      <c r="AF75" s="30"/>
      <c r="AG75" s="30"/>
      <c r="AH75" s="30"/>
      <c r="AI75" s="30"/>
      <c r="AJ75" s="93"/>
      <c r="AK75" s="30"/>
    </row>
    <row r="76" spans="1:46" s="84" customFormat="1">
      <c r="B76" s="85"/>
      <c r="C76" s="86"/>
      <c r="D76" s="86"/>
      <c r="E76" s="30"/>
      <c r="F76" s="87"/>
      <c r="G76" s="85"/>
      <c r="H76" s="30"/>
      <c r="I76" s="22"/>
      <c r="J76" s="22"/>
      <c r="K76" s="30"/>
      <c r="L76" s="30"/>
      <c r="M76" s="30"/>
      <c r="N76" s="88"/>
      <c r="O76" s="88"/>
      <c r="P76" s="88"/>
      <c r="Q76" s="88"/>
      <c r="R76" s="88"/>
      <c r="S76" s="89"/>
      <c r="T76" s="88"/>
      <c r="U76" s="88"/>
      <c r="V76" s="88"/>
      <c r="W76" s="88"/>
      <c r="X76" s="88"/>
      <c r="Y76" s="89"/>
      <c r="Z76" s="90"/>
      <c r="AA76" s="88"/>
      <c r="AB76" s="88"/>
      <c r="AC76" s="89"/>
      <c r="AD76" s="90"/>
      <c r="AE76" s="89"/>
      <c r="AF76" s="30"/>
      <c r="AG76" s="30"/>
      <c r="AH76" s="30"/>
      <c r="AI76" s="30"/>
      <c r="AJ76" s="93"/>
      <c r="AK76" s="30"/>
    </row>
  </sheetData>
  <mergeCells count="5">
    <mergeCell ref="AM10:AT13"/>
    <mergeCell ref="AM22:AT26"/>
    <mergeCell ref="AM42:AT45"/>
    <mergeCell ref="AM54:AT57"/>
    <mergeCell ref="AM71:AT7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2:AT455"/>
  <sheetViews>
    <sheetView tabSelected="1" topLeftCell="B32" workbookViewId="0">
      <selection activeCell="N44" sqref="N44"/>
    </sheetView>
  </sheetViews>
  <sheetFormatPr defaultColWidth="8.6640625" defaultRowHeight="14.4"/>
  <cols>
    <col min="1" max="1" width="11.44140625" style="1" hidden="1" customWidth="1"/>
    <col min="2" max="2" width="10" style="1" customWidth="1"/>
    <col min="3" max="3" width="5.6640625" style="1" customWidth="1"/>
    <col min="4" max="4" width="25.109375" style="63" customWidth="1"/>
    <col min="5" max="5" width="14.33203125" style="1" customWidth="1"/>
    <col min="6" max="6" width="12.33203125" style="1" customWidth="1"/>
    <col min="7" max="7" width="15" style="1" customWidth="1"/>
    <col min="8" max="9" width="10.6640625" style="1" bestFit="1" customWidth="1"/>
    <col min="10" max="10" width="7" style="1" customWidth="1"/>
    <col min="11" max="11" width="14" style="1" customWidth="1"/>
    <col min="12" max="12" width="5.5546875" style="1" bestFit="1" customWidth="1"/>
    <col min="13" max="13" width="15.44140625" style="1" customWidth="1"/>
    <col min="14" max="14" width="11" style="1" customWidth="1"/>
    <col min="15" max="15" width="15.88671875" style="1" customWidth="1"/>
    <col min="16" max="16" width="14.77734375" style="1" customWidth="1"/>
    <col min="17" max="17" width="18.44140625" style="1" customWidth="1"/>
    <col min="18" max="18" width="14.44140625" style="1" customWidth="1"/>
    <col min="19" max="19" width="15.6640625" style="1" customWidth="1"/>
    <col min="20" max="20" width="9" style="1" customWidth="1"/>
    <col min="21" max="21" width="3.21875" style="1" bestFit="1" customWidth="1"/>
    <col min="22" max="22" width="5.44140625" style="1" bestFit="1" customWidth="1"/>
    <col min="23" max="27" width="0" style="1" hidden="1" customWidth="1"/>
    <col min="28" max="28" width="5.5546875" style="1" bestFit="1" customWidth="1"/>
    <col min="29" max="29" width="5" style="1" hidden="1" customWidth="1"/>
    <col min="30" max="30" width="0" style="1" hidden="1" customWidth="1"/>
    <col min="31" max="31" width="5.5546875" style="1" bestFit="1" customWidth="1"/>
    <col min="32" max="32" width="0" style="1" hidden="1" customWidth="1"/>
    <col min="33" max="33" width="6.44140625" style="1" customWidth="1"/>
    <col min="34" max="34" width="6.6640625" style="1" customWidth="1"/>
    <col min="35" max="35" width="8.6640625" style="1"/>
    <col min="36" max="36" width="5.44140625" style="1" bestFit="1" customWidth="1"/>
    <col min="37" max="37" width="5.6640625" style="1" customWidth="1"/>
    <col min="38" max="38" width="2.6640625" style="1" customWidth="1"/>
    <col min="39" max="39" width="3.33203125" style="1" customWidth="1"/>
    <col min="40" max="40" width="16.109375" style="1" bestFit="1" customWidth="1"/>
    <col min="41" max="41" width="8.44140625" style="1" customWidth="1"/>
    <col min="42" max="42" width="8.6640625" style="1"/>
    <col min="43" max="43" width="4.33203125" style="1" customWidth="1"/>
    <col min="44" max="44" width="9.5546875" style="1" bestFit="1" customWidth="1"/>
    <col min="45" max="46" width="8.6640625" style="1"/>
    <col min="47" max="47" width="11.88671875" style="1" bestFit="1" customWidth="1"/>
    <col min="48" max="16384" width="8.6640625" style="1"/>
  </cols>
  <sheetData>
    <row r="2" spans="1:46">
      <c r="B2" s="1" t="s">
        <v>0</v>
      </c>
      <c r="C2" s="1" t="s">
        <v>0</v>
      </c>
      <c r="D2" s="63" t="s">
        <v>0</v>
      </c>
      <c r="E2" s="1" t="s">
        <v>0</v>
      </c>
      <c r="F2" s="1" t="s">
        <v>0</v>
      </c>
      <c r="H2" s="2" t="s">
        <v>0</v>
      </c>
      <c r="I2" s="2" t="s">
        <v>0</v>
      </c>
      <c r="J2" s="2"/>
      <c r="K2" s="2"/>
      <c r="L2" s="3" t="s">
        <v>0</v>
      </c>
      <c r="M2" s="3"/>
      <c r="N2" s="3" t="s">
        <v>1</v>
      </c>
      <c r="O2" s="3" t="s">
        <v>1</v>
      </c>
      <c r="P2" s="3"/>
      <c r="Q2" s="3" t="s">
        <v>1</v>
      </c>
      <c r="R2" s="3"/>
      <c r="S2" s="3"/>
      <c r="T2" s="3"/>
      <c r="U2" s="3"/>
      <c r="V2" s="3" t="s">
        <v>0</v>
      </c>
      <c r="W2" s="3"/>
      <c r="X2" s="3"/>
      <c r="Y2" s="3"/>
      <c r="Z2" s="3"/>
      <c r="AA2" s="3"/>
      <c r="AB2" s="3" t="s">
        <v>0</v>
      </c>
      <c r="AC2" s="3" t="s">
        <v>1</v>
      </c>
      <c r="AD2" s="3"/>
      <c r="AE2" s="3" t="s">
        <v>0</v>
      </c>
      <c r="AG2" s="3"/>
      <c r="AH2" s="3"/>
      <c r="AI2" s="3"/>
      <c r="AJ2" s="4" t="s">
        <v>0</v>
      </c>
      <c r="AK2" s="4"/>
      <c r="AL2" s="4"/>
      <c r="AM2" s="4"/>
      <c r="AN2" s="5" t="s">
        <v>0</v>
      </c>
      <c r="AO2" s="6"/>
      <c r="AP2" s="6"/>
      <c r="AQ2" s="6"/>
      <c r="AR2" s="1" t="s">
        <v>0</v>
      </c>
      <c r="AS2" s="203" t="s">
        <v>2</v>
      </c>
      <c r="AT2" s="203"/>
    </row>
    <row r="3" spans="1:46" s="17" customFormat="1">
      <c r="A3" s="7" t="s">
        <v>3</v>
      </c>
      <c r="B3" s="8" t="s">
        <v>4</v>
      </c>
      <c r="C3" s="8" t="s">
        <v>5</v>
      </c>
      <c r="D3" s="64" t="s">
        <v>6</v>
      </c>
      <c r="E3" s="8" t="s">
        <v>7</v>
      </c>
      <c r="F3" s="8" t="s">
        <v>8</v>
      </c>
      <c r="G3" s="9" t="s">
        <v>9</v>
      </c>
      <c r="H3" s="10" t="s">
        <v>10</v>
      </c>
      <c r="I3" s="10" t="s">
        <v>11</v>
      </c>
      <c r="J3" s="11" t="s">
        <v>12</v>
      </c>
      <c r="K3" s="11" t="s">
        <v>13</v>
      </c>
      <c r="L3" s="12" t="s">
        <v>14</v>
      </c>
      <c r="M3" s="12" t="s">
        <v>15</v>
      </c>
      <c r="N3" s="12" t="s">
        <v>16</v>
      </c>
      <c r="O3" s="12" t="s">
        <v>17</v>
      </c>
      <c r="P3" s="13" t="s">
        <v>18</v>
      </c>
      <c r="Q3" s="13" t="s">
        <v>19</v>
      </c>
      <c r="R3" s="13" t="s">
        <v>20</v>
      </c>
      <c r="S3" s="13" t="s">
        <v>21</v>
      </c>
      <c r="T3" s="12" t="s">
        <v>22</v>
      </c>
      <c r="U3" s="12" t="s">
        <v>23</v>
      </c>
      <c r="V3" s="13" t="s">
        <v>24</v>
      </c>
      <c r="W3" s="13" t="s">
        <v>25</v>
      </c>
      <c r="X3" s="13" t="s">
        <v>26</v>
      </c>
      <c r="Y3" s="13" t="s">
        <v>27</v>
      </c>
      <c r="Z3" s="13" t="s">
        <v>28</v>
      </c>
      <c r="AA3" s="13" t="s">
        <v>29</v>
      </c>
      <c r="AB3" s="13" t="s">
        <v>30</v>
      </c>
      <c r="AC3" s="13" t="s">
        <v>31</v>
      </c>
      <c r="AD3" s="13" t="s">
        <v>32</v>
      </c>
      <c r="AE3" s="13" t="s">
        <v>33</v>
      </c>
      <c r="AF3" s="14" t="s">
        <v>34</v>
      </c>
      <c r="AG3" s="12" t="s">
        <v>12</v>
      </c>
      <c r="AH3" s="12" t="s">
        <v>13</v>
      </c>
      <c r="AI3" s="12" t="s">
        <v>35</v>
      </c>
      <c r="AJ3" s="10" t="s">
        <v>36</v>
      </c>
      <c r="AK3" s="11" t="s">
        <v>12</v>
      </c>
      <c r="AL3" s="11" t="s">
        <v>13</v>
      </c>
      <c r="AM3" s="11" t="s">
        <v>35</v>
      </c>
      <c r="AN3" s="15" t="s">
        <v>37</v>
      </c>
      <c r="AO3" s="15" t="s">
        <v>12</v>
      </c>
      <c r="AP3" s="15" t="s">
        <v>13</v>
      </c>
      <c r="AQ3" s="15" t="s">
        <v>38</v>
      </c>
      <c r="AR3" s="16" t="s">
        <v>39</v>
      </c>
      <c r="AS3" s="16" t="s">
        <v>40</v>
      </c>
      <c r="AT3" s="16" t="s">
        <v>41</v>
      </c>
    </row>
    <row r="4" spans="1:46">
      <c r="A4" s="18"/>
      <c r="B4" s="198" t="s">
        <v>111</v>
      </c>
      <c r="C4" s="200" t="s">
        <v>42</v>
      </c>
      <c r="D4" s="72" t="s">
        <v>85</v>
      </c>
      <c r="E4" s="59" t="s">
        <v>103</v>
      </c>
      <c r="F4" s="73"/>
      <c r="G4" s="19"/>
      <c r="H4" s="20">
        <v>44779</v>
      </c>
      <c r="I4" s="20">
        <v>44688</v>
      </c>
      <c r="J4" s="22"/>
      <c r="K4" s="22"/>
      <c r="L4" s="23"/>
      <c r="M4" s="24"/>
      <c r="N4" s="74"/>
      <c r="O4" s="74"/>
      <c r="P4" s="24"/>
      <c r="Q4" s="74"/>
      <c r="R4" s="24"/>
      <c r="S4" s="24"/>
      <c r="T4" s="24"/>
      <c r="U4" s="24"/>
      <c r="V4" s="23"/>
      <c r="W4" s="24"/>
      <c r="X4" s="24"/>
      <c r="Y4" s="24"/>
      <c r="Z4" s="24"/>
      <c r="AA4" s="24"/>
      <c r="AB4" s="74"/>
      <c r="AC4" s="74"/>
      <c r="AD4" s="24"/>
      <c r="AE4" s="74"/>
      <c r="AF4" s="24"/>
      <c r="AG4" s="74"/>
      <c r="AH4" s="74"/>
      <c r="AI4" s="25"/>
      <c r="AJ4" s="74"/>
      <c r="AK4" s="22"/>
      <c r="AL4" s="22"/>
      <c r="AM4" s="22"/>
      <c r="AN4" s="23"/>
      <c r="AO4" s="22"/>
      <c r="AP4" s="22"/>
      <c r="AQ4" s="22"/>
      <c r="AR4" s="74"/>
      <c r="AS4" s="74"/>
      <c r="AT4" s="74"/>
    </row>
    <row r="5" spans="1:46">
      <c r="A5" s="18"/>
      <c r="B5" s="199"/>
      <c r="C5" s="200"/>
      <c r="D5" s="72" t="s">
        <v>86</v>
      </c>
      <c r="E5" s="59" t="s">
        <v>104</v>
      </c>
      <c r="F5" s="73"/>
      <c r="G5" s="19"/>
      <c r="H5" s="20">
        <v>44779</v>
      </c>
      <c r="I5" s="20">
        <v>44688</v>
      </c>
      <c r="J5" s="22"/>
      <c r="K5" s="22"/>
      <c r="L5" s="23"/>
      <c r="M5" s="24"/>
      <c r="N5" s="74"/>
      <c r="O5" s="74"/>
      <c r="P5" s="24"/>
      <c r="Q5" s="74"/>
      <c r="R5" s="24"/>
      <c r="S5" s="24"/>
      <c r="T5" s="24"/>
      <c r="U5" s="24"/>
      <c r="V5" s="23"/>
      <c r="W5" s="24"/>
      <c r="X5" s="24"/>
      <c r="Y5" s="24"/>
      <c r="Z5" s="24"/>
      <c r="AA5" s="24"/>
      <c r="AB5" s="74"/>
      <c r="AC5" s="74"/>
      <c r="AD5" s="24"/>
      <c r="AE5" s="74"/>
      <c r="AF5" s="24"/>
      <c r="AG5" s="74"/>
      <c r="AH5" s="74"/>
      <c r="AI5" s="25"/>
      <c r="AJ5" s="74"/>
      <c r="AK5" s="22"/>
      <c r="AL5" s="22"/>
      <c r="AM5" s="22"/>
      <c r="AN5" s="23"/>
      <c r="AO5" s="22"/>
      <c r="AP5" s="22"/>
      <c r="AQ5" s="22"/>
      <c r="AR5" s="74"/>
      <c r="AS5" s="74"/>
      <c r="AT5" s="74"/>
    </row>
    <row r="6" spans="1:46">
      <c r="A6" s="18"/>
      <c r="B6" s="198" t="s">
        <v>111</v>
      </c>
      <c r="C6" s="200" t="s">
        <v>42</v>
      </c>
      <c r="D6" s="70" t="s">
        <v>87</v>
      </c>
      <c r="E6" s="59" t="s">
        <v>103</v>
      </c>
      <c r="F6" s="73"/>
      <c r="G6" s="19"/>
      <c r="H6" s="20">
        <v>44687</v>
      </c>
      <c r="I6" s="20">
        <v>44658</v>
      </c>
      <c r="J6" s="22"/>
      <c r="K6" s="22"/>
      <c r="L6" s="23"/>
      <c r="M6" s="24"/>
      <c r="N6" s="74"/>
      <c r="O6" s="74"/>
      <c r="P6" s="24"/>
      <c r="Q6" s="74"/>
      <c r="R6" s="24"/>
      <c r="S6" s="24"/>
      <c r="T6" s="24"/>
      <c r="U6" s="24"/>
      <c r="V6" s="23"/>
      <c r="W6" s="24"/>
      <c r="X6" s="24"/>
      <c r="Y6" s="24"/>
      <c r="Z6" s="24"/>
      <c r="AA6" s="24"/>
      <c r="AB6" s="74"/>
      <c r="AC6" s="74"/>
      <c r="AD6" s="24"/>
      <c r="AE6" s="74"/>
      <c r="AF6" s="24"/>
      <c r="AG6" s="74"/>
      <c r="AH6" s="74"/>
      <c r="AI6" s="25"/>
      <c r="AJ6" s="74"/>
      <c r="AK6" s="22"/>
      <c r="AL6" s="22"/>
      <c r="AM6" s="22"/>
      <c r="AN6" s="23"/>
      <c r="AO6" s="22"/>
      <c r="AP6" s="22"/>
      <c r="AQ6" s="22"/>
      <c r="AR6" s="74"/>
      <c r="AS6" s="74"/>
      <c r="AT6" s="74"/>
    </row>
    <row r="7" spans="1:46">
      <c r="A7" s="18"/>
      <c r="B7" s="199"/>
      <c r="C7" s="200"/>
      <c r="D7" s="70" t="s">
        <v>88</v>
      </c>
      <c r="E7" s="59" t="s">
        <v>105</v>
      </c>
      <c r="F7" s="73"/>
      <c r="G7" s="19"/>
      <c r="H7" s="20">
        <v>44687</v>
      </c>
      <c r="I7" s="20">
        <v>44658</v>
      </c>
      <c r="J7" s="22"/>
      <c r="K7" s="22"/>
      <c r="L7" s="23"/>
      <c r="M7" s="24"/>
      <c r="N7" s="74"/>
      <c r="O7" s="74"/>
      <c r="P7" s="24"/>
      <c r="Q7" s="74"/>
      <c r="R7" s="24"/>
      <c r="S7" s="24"/>
      <c r="T7" s="24"/>
      <c r="U7" s="24"/>
      <c r="V7" s="23"/>
      <c r="W7" s="24"/>
      <c r="X7" s="24"/>
      <c r="Y7" s="24"/>
      <c r="Z7" s="24"/>
      <c r="AA7" s="24"/>
      <c r="AB7" s="74"/>
      <c r="AC7" s="74"/>
      <c r="AD7" s="24"/>
      <c r="AE7" s="74"/>
      <c r="AF7" s="24"/>
      <c r="AG7" s="74"/>
      <c r="AH7" s="74"/>
      <c r="AI7" s="25"/>
      <c r="AJ7" s="74"/>
      <c r="AK7" s="22"/>
      <c r="AL7" s="22"/>
      <c r="AM7" s="22"/>
      <c r="AN7" s="23"/>
      <c r="AO7" s="22"/>
      <c r="AP7" s="22"/>
      <c r="AQ7" s="22"/>
      <c r="AR7" s="74"/>
      <c r="AS7" s="74"/>
      <c r="AT7" s="74"/>
    </row>
    <row r="8" spans="1:46">
      <c r="A8" s="18"/>
      <c r="B8" s="198" t="s">
        <v>111</v>
      </c>
      <c r="C8" s="200" t="s">
        <v>42</v>
      </c>
      <c r="D8" s="70" t="s">
        <v>89</v>
      </c>
      <c r="E8" s="59" t="s">
        <v>103</v>
      </c>
      <c r="F8" s="73"/>
      <c r="G8" s="19"/>
      <c r="H8" s="20">
        <v>44779</v>
      </c>
      <c r="I8" s="60">
        <v>44841</v>
      </c>
      <c r="J8" s="22"/>
      <c r="K8" s="22"/>
      <c r="L8" s="23"/>
      <c r="M8" s="24"/>
      <c r="N8" s="74"/>
      <c r="O8" s="74"/>
      <c r="P8" s="24"/>
      <c r="Q8" s="74"/>
      <c r="R8" s="24"/>
      <c r="S8" s="24"/>
      <c r="T8" s="24"/>
      <c r="U8" s="24"/>
      <c r="V8" s="26"/>
      <c r="W8" s="24"/>
      <c r="X8" s="24"/>
      <c r="Y8" s="24"/>
      <c r="Z8" s="24"/>
      <c r="AA8" s="24"/>
      <c r="AB8" s="74"/>
      <c r="AC8" s="74"/>
      <c r="AD8" s="24"/>
      <c r="AE8" s="74"/>
      <c r="AF8" s="24"/>
      <c r="AG8" s="74"/>
      <c r="AH8" s="74"/>
      <c r="AI8" s="23"/>
      <c r="AJ8" s="74"/>
      <c r="AK8" s="22"/>
      <c r="AL8" s="22"/>
      <c r="AM8" s="22"/>
      <c r="AN8" s="23"/>
      <c r="AO8" s="22"/>
      <c r="AP8" s="22"/>
      <c r="AQ8" s="22"/>
      <c r="AR8" s="74"/>
      <c r="AS8" s="74"/>
      <c r="AT8" s="74"/>
    </row>
    <row r="9" spans="1:46">
      <c r="A9" s="18"/>
      <c r="B9" s="199"/>
      <c r="C9" s="200"/>
      <c r="D9" s="70" t="s">
        <v>90</v>
      </c>
      <c r="E9" s="59" t="s">
        <v>106</v>
      </c>
      <c r="F9" s="73"/>
      <c r="G9" s="19"/>
      <c r="H9" s="20">
        <v>44779</v>
      </c>
      <c r="I9" s="60">
        <v>44841</v>
      </c>
      <c r="J9" s="22"/>
      <c r="K9" s="22"/>
      <c r="L9" s="23"/>
      <c r="M9" s="24"/>
      <c r="N9" s="74"/>
      <c r="O9" s="74"/>
      <c r="P9" s="24"/>
      <c r="Q9" s="74"/>
      <c r="R9" s="24"/>
      <c r="S9" s="24"/>
      <c r="T9" s="24"/>
      <c r="U9" s="24"/>
      <c r="V9" s="23"/>
      <c r="W9" s="24"/>
      <c r="X9" s="24"/>
      <c r="Y9" s="24"/>
      <c r="Z9" s="24"/>
      <c r="AA9" s="24"/>
      <c r="AB9" s="74"/>
      <c r="AC9" s="74"/>
      <c r="AD9" s="24"/>
      <c r="AE9" s="74"/>
      <c r="AF9" s="24"/>
      <c r="AG9" s="74"/>
      <c r="AH9" s="74"/>
      <c r="AI9" s="25"/>
      <c r="AJ9" s="74"/>
      <c r="AK9" s="22"/>
      <c r="AL9" s="22"/>
      <c r="AM9" s="22"/>
      <c r="AN9" s="23"/>
      <c r="AO9" s="22"/>
      <c r="AP9" s="22"/>
      <c r="AQ9" s="22"/>
      <c r="AR9" s="74"/>
      <c r="AS9" s="74"/>
      <c r="AT9" s="74"/>
    </row>
    <row r="10" spans="1:46">
      <c r="A10" s="18"/>
      <c r="B10" s="198" t="s">
        <v>111</v>
      </c>
      <c r="C10" s="200" t="s">
        <v>42</v>
      </c>
      <c r="D10" s="70" t="s">
        <v>91</v>
      </c>
      <c r="E10" s="59" t="s">
        <v>103</v>
      </c>
      <c r="F10" s="73"/>
      <c r="G10" s="19"/>
      <c r="H10" s="60">
        <v>44748</v>
      </c>
      <c r="I10" s="60">
        <v>44872</v>
      </c>
      <c r="J10" s="22"/>
      <c r="K10" s="22"/>
      <c r="L10" s="23"/>
      <c r="M10" s="24"/>
      <c r="N10" s="74"/>
      <c r="O10" s="74"/>
      <c r="P10" s="24"/>
      <c r="Q10" s="74"/>
      <c r="R10" s="24"/>
      <c r="S10" s="24"/>
      <c r="T10" s="24"/>
      <c r="U10" s="24"/>
      <c r="V10" s="23"/>
      <c r="W10" s="24"/>
      <c r="X10" s="24"/>
      <c r="Y10" s="24"/>
      <c r="Z10" s="24"/>
      <c r="AA10" s="24"/>
      <c r="AB10" s="74"/>
      <c r="AC10" s="74"/>
      <c r="AD10" s="24"/>
      <c r="AE10" s="74"/>
      <c r="AF10" s="24"/>
      <c r="AG10" s="74"/>
      <c r="AH10" s="74"/>
      <c r="AI10" s="23"/>
      <c r="AJ10" s="74"/>
      <c r="AK10" s="22"/>
      <c r="AL10" s="22"/>
      <c r="AM10" s="22"/>
      <c r="AN10" s="23"/>
      <c r="AO10" s="22"/>
      <c r="AP10" s="22"/>
      <c r="AQ10" s="22"/>
      <c r="AR10" s="74"/>
      <c r="AS10" s="74"/>
      <c r="AT10" s="74"/>
    </row>
    <row r="11" spans="1:46">
      <c r="A11" s="18"/>
      <c r="B11" s="199"/>
      <c r="C11" s="200"/>
      <c r="D11" s="70" t="s">
        <v>92</v>
      </c>
      <c r="E11" s="59" t="s">
        <v>104</v>
      </c>
      <c r="F11" s="73"/>
      <c r="G11" s="19"/>
      <c r="H11" s="60">
        <v>44748</v>
      </c>
      <c r="I11" s="60">
        <v>44872</v>
      </c>
      <c r="J11" s="22"/>
      <c r="K11" s="22"/>
      <c r="L11" s="23"/>
      <c r="M11" s="24"/>
      <c r="N11" s="74"/>
      <c r="O11" s="74"/>
      <c r="P11" s="24"/>
      <c r="Q11" s="74"/>
      <c r="R11" s="24"/>
      <c r="S11" s="24"/>
      <c r="T11" s="24"/>
      <c r="U11" s="24"/>
      <c r="V11" s="23"/>
      <c r="W11" s="24"/>
      <c r="X11" s="24"/>
      <c r="Y11" s="24"/>
      <c r="Z11" s="24"/>
      <c r="AA11" s="24"/>
      <c r="AB11" s="74"/>
      <c r="AC11" s="74"/>
      <c r="AD11" s="24"/>
      <c r="AE11" s="74"/>
      <c r="AF11" s="24"/>
      <c r="AG11" s="74"/>
      <c r="AH11" s="74"/>
      <c r="AI11" s="25"/>
      <c r="AJ11" s="74"/>
      <c r="AK11" s="22"/>
      <c r="AL11" s="22"/>
      <c r="AM11" s="22"/>
      <c r="AN11" s="23"/>
      <c r="AO11" s="22"/>
      <c r="AP11" s="22"/>
      <c r="AQ11" s="22"/>
      <c r="AR11" s="74"/>
      <c r="AS11" s="74"/>
      <c r="AT11" s="74"/>
    </row>
    <row r="12" spans="1:46">
      <c r="A12" s="18"/>
      <c r="B12" s="198" t="s">
        <v>111</v>
      </c>
      <c r="C12" s="200" t="s">
        <v>42</v>
      </c>
      <c r="D12" s="70" t="s">
        <v>93</v>
      </c>
      <c r="E12" s="59" t="s">
        <v>103</v>
      </c>
      <c r="F12" s="73"/>
      <c r="G12" s="19"/>
      <c r="H12" s="60">
        <v>44871</v>
      </c>
      <c r="I12" s="60">
        <v>44841</v>
      </c>
      <c r="J12" s="22"/>
      <c r="K12" s="22"/>
      <c r="L12" s="23"/>
      <c r="M12" s="24"/>
      <c r="N12" s="74"/>
      <c r="O12" s="74"/>
      <c r="P12" s="24"/>
      <c r="Q12" s="74"/>
      <c r="R12" s="24"/>
      <c r="S12" s="24"/>
      <c r="T12" s="24"/>
      <c r="U12" s="24"/>
      <c r="V12" s="23"/>
      <c r="W12" s="24"/>
      <c r="X12" s="24"/>
      <c r="Y12" s="24"/>
      <c r="Z12" s="24"/>
      <c r="AA12" s="24"/>
      <c r="AB12" s="74"/>
      <c r="AC12" s="74"/>
      <c r="AD12" s="24"/>
      <c r="AE12" s="74"/>
      <c r="AF12" s="24"/>
      <c r="AG12" s="74"/>
      <c r="AH12" s="74"/>
      <c r="AI12" s="23"/>
      <c r="AJ12" s="74"/>
      <c r="AK12" s="22"/>
      <c r="AL12" s="22"/>
      <c r="AM12" s="22"/>
      <c r="AN12" s="23"/>
      <c r="AO12" s="22"/>
      <c r="AP12" s="22"/>
      <c r="AQ12" s="22"/>
      <c r="AR12" s="74"/>
      <c r="AS12" s="74"/>
      <c r="AT12" s="74"/>
    </row>
    <row r="13" spans="1:46">
      <c r="A13" s="18"/>
      <c r="B13" s="199"/>
      <c r="C13" s="200"/>
      <c r="D13" s="70" t="s">
        <v>94</v>
      </c>
      <c r="E13" s="59" t="s">
        <v>104</v>
      </c>
      <c r="F13" s="73"/>
      <c r="G13" s="19"/>
      <c r="H13" s="60">
        <v>44871</v>
      </c>
      <c r="I13" s="21">
        <v>44841</v>
      </c>
      <c r="J13" s="22"/>
      <c r="K13" s="22"/>
      <c r="L13" s="23"/>
      <c r="M13" s="24"/>
      <c r="N13" s="74"/>
      <c r="O13" s="74"/>
      <c r="P13" s="24"/>
      <c r="Q13" s="74"/>
      <c r="R13" s="24"/>
      <c r="S13" s="24"/>
      <c r="T13" s="24"/>
      <c r="U13" s="24"/>
      <c r="V13" s="23"/>
      <c r="W13" s="24"/>
      <c r="X13" s="24"/>
      <c r="Y13" s="24"/>
      <c r="Z13" s="24"/>
      <c r="AA13" s="24"/>
      <c r="AB13" s="74"/>
      <c r="AC13" s="74"/>
      <c r="AD13" s="24"/>
      <c r="AE13" s="74"/>
      <c r="AF13" s="24"/>
      <c r="AG13" s="74"/>
      <c r="AH13" s="74"/>
      <c r="AI13" s="25"/>
      <c r="AJ13" s="74"/>
      <c r="AK13" s="22"/>
      <c r="AL13" s="22"/>
      <c r="AM13" s="22"/>
      <c r="AN13" s="23"/>
      <c r="AO13" s="22"/>
      <c r="AP13" s="22"/>
      <c r="AQ13" s="22"/>
      <c r="AR13" s="74"/>
      <c r="AS13" s="74"/>
      <c r="AT13" s="74"/>
    </row>
    <row r="14" spans="1:46">
      <c r="B14" s="198" t="s">
        <v>111</v>
      </c>
      <c r="C14" s="200" t="s">
        <v>42</v>
      </c>
      <c r="D14" s="70" t="s">
        <v>95</v>
      </c>
      <c r="E14" s="59" t="s">
        <v>103</v>
      </c>
      <c r="F14" s="73"/>
      <c r="G14" s="19"/>
      <c r="H14" s="60">
        <v>44779</v>
      </c>
      <c r="I14" s="21">
        <v>44749</v>
      </c>
      <c r="J14" s="22"/>
      <c r="K14" s="22"/>
      <c r="L14" s="23"/>
      <c r="M14" s="74"/>
      <c r="N14" s="74"/>
      <c r="O14" s="74"/>
      <c r="P14" s="74"/>
      <c r="Q14" s="74"/>
      <c r="R14" s="74"/>
      <c r="S14" s="74"/>
      <c r="T14" s="74"/>
      <c r="U14" s="74"/>
      <c r="V14" s="23"/>
      <c r="W14" s="74"/>
      <c r="X14" s="74"/>
      <c r="Y14" s="74"/>
      <c r="Z14" s="74"/>
      <c r="AA14" s="74"/>
      <c r="AB14" s="74"/>
      <c r="AC14" s="74"/>
      <c r="AD14" s="74"/>
      <c r="AE14" s="74"/>
      <c r="AF14" s="74"/>
      <c r="AG14" s="74"/>
      <c r="AH14" s="74"/>
      <c r="AI14" s="23"/>
      <c r="AJ14" s="74"/>
      <c r="AK14" s="22"/>
      <c r="AL14" s="22"/>
      <c r="AM14" s="22"/>
      <c r="AN14" s="23"/>
      <c r="AO14" s="22"/>
      <c r="AP14" s="22"/>
      <c r="AQ14" s="22"/>
      <c r="AR14" s="74"/>
      <c r="AS14" s="74"/>
      <c r="AT14" s="74"/>
    </row>
    <row r="15" spans="1:46">
      <c r="B15" s="199"/>
      <c r="C15" s="200"/>
      <c r="D15" s="70" t="s">
        <v>96</v>
      </c>
      <c r="E15" s="59" t="s">
        <v>107</v>
      </c>
      <c r="F15" s="73"/>
      <c r="G15" s="19"/>
      <c r="H15" s="60">
        <v>44779</v>
      </c>
      <c r="I15" s="21">
        <v>44749</v>
      </c>
      <c r="J15" s="22"/>
      <c r="K15" s="22"/>
      <c r="L15" s="23"/>
      <c r="M15" s="74"/>
      <c r="N15" s="74"/>
      <c r="O15" s="74"/>
      <c r="P15" s="74"/>
      <c r="Q15" s="74"/>
      <c r="R15" s="74"/>
      <c r="S15" s="74"/>
      <c r="T15" s="74"/>
      <c r="U15" s="74"/>
      <c r="V15" s="23"/>
      <c r="W15" s="74"/>
      <c r="X15" s="74"/>
      <c r="Y15" s="74"/>
      <c r="Z15" s="74"/>
      <c r="AA15" s="74"/>
      <c r="AB15" s="74"/>
      <c r="AC15" s="74"/>
      <c r="AD15" s="74"/>
      <c r="AE15" s="74"/>
      <c r="AF15" s="74"/>
      <c r="AG15" s="74"/>
      <c r="AH15" s="74"/>
      <c r="AI15" s="25"/>
      <c r="AJ15" s="74"/>
      <c r="AK15" s="22"/>
      <c r="AL15" s="22"/>
      <c r="AM15" s="22"/>
      <c r="AN15" s="23"/>
      <c r="AO15" s="22"/>
      <c r="AP15" s="22"/>
      <c r="AQ15" s="22"/>
      <c r="AR15" s="74"/>
      <c r="AS15" s="74"/>
      <c r="AT15" s="74"/>
    </row>
    <row r="16" spans="1:46">
      <c r="B16" s="198" t="s">
        <v>111</v>
      </c>
      <c r="C16" s="200" t="s">
        <v>42</v>
      </c>
      <c r="D16" s="70" t="s">
        <v>97</v>
      </c>
      <c r="E16" s="59" t="s">
        <v>103</v>
      </c>
      <c r="F16" s="73"/>
      <c r="G16" s="19"/>
      <c r="H16" s="60">
        <v>44871</v>
      </c>
      <c r="I16" s="21">
        <v>44811</v>
      </c>
      <c r="J16" s="22"/>
      <c r="K16" s="22"/>
      <c r="L16" s="23"/>
      <c r="M16" s="74"/>
      <c r="N16" s="74"/>
      <c r="O16" s="74"/>
      <c r="P16" s="74"/>
      <c r="Q16" s="74"/>
      <c r="R16" s="74"/>
      <c r="S16" s="74"/>
      <c r="T16" s="74"/>
      <c r="U16" s="74"/>
      <c r="V16" s="23"/>
      <c r="W16" s="74"/>
      <c r="X16" s="74"/>
      <c r="Y16" s="74"/>
      <c r="Z16" s="74"/>
      <c r="AA16" s="74"/>
      <c r="AB16" s="74"/>
      <c r="AC16" s="74"/>
      <c r="AD16" s="74"/>
      <c r="AE16" s="74"/>
      <c r="AF16" s="74"/>
      <c r="AG16" s="74"/>
      <c r="AH16" s="74"/>
      <c r="AI16" s="23"/>
      <c r="AJ16" s="74"/>
      <c r="AK16" s="22"/>
      <c r="AL16" s="22"/>
      <c r="AM16" s="22"/>
      <c r="AN16" s="23"/>
      <c r="AO16" s="22"/>
      <c r="AP16" s="22"/>
      <c r="AQ16" s="22"/>
      <c r="AR16" s="74"/>
      <c r="AS16" s="74"/>
      <c r="AT16" s="74"/>
    </row>
    <row r="17" spans="2:46">
      <c r="B17" s="199"/>
      <c r="C17" s="200"/>
      <c r="D17" s="70" t="s">
        <v>98</v>
      </c>
      <c r="E17" s="59" t="s">
        <v>104</v>
      </c>
      <c r="F17" s="73"/>
      <c r="G17" s="19"/>
      <c r="H17" s="60">
        <v>44871</v>
      </c>
      <c r="I17" s="21">
        <v>44811</v>
      </c>
      <c r="J17" s="22"/>
      <c r="K17" s="22"/>
      <c r="L17" s="23"/>
      <c r="M17" s="74"/>
      <c r="N17" s="74"/>
      <c r="O17" s="74"/>
      <c r="P17" s="74"/>
      <c r="Q17" s="74"/>
      <c r="R17" s="74"/>
      <c r="S17" s="74"/>
      <c r="T17" s="74"/>
      <c r="U17" s="74"/>
      <c r="V17" s="23"/>
      <c r="W17" s="74"/>
      <c r="X17" s="74"/>
      <c r="Y17" s="74"/>
      <c r="Z17" s="74"/>
      <c r="AA17" s="74"/>
      <c r="AB17" s="74"/>
      <c r="AC17" s="74"/>
      <c r="AD17" s="74"/>
      <c r="AE17" s="74"/>
      <c r="AF17" s="74"/>
      <c r="AG17" s="74"/>
      <c r="AH17" s="74"/>
      <c r="AI17" s="25"/>
      <c r="AJ17" s="74"/>
      <c r="AK17" s="22"/>
      <c r="AL17" s="22"/>
      <c r="AM17" s="22"/>
      <c r="AN17" s="23"/>
      <c r="AO17" s="22"/>
      <c r="AP17" s="22"/>
      <c r="AQ17" s="22"/>
      <c r="AR17" s="74"/>
      <c r="AS17" s="74"/>
      <c r="AT17" s="74"/>
    </row>
    <row r="18" spans="2:46">
      <c r="B18" s="198" t="s">
        <v>111</v>
      </c>
      <c r="C18" s="200" t="s">
        <v>42</v>
      </c>
      <c r="D18" s="70" t="s">
        <v>99</v>
      </c>
      <c r="E18" s="59" t="s">
        <v>103</v>
      </c>
      <c r="F18" s="73"/>
      <c r="G18" s="19"/>
      <c r="H18" s="60">
        <v>44718</v>
      </c>
      <c r="I18" s="21">
        <v>44719</v>
      </c>
      <c r="J18" s="22"/>
      <c r="K18" s="22"/>
      <c r="L18" s="23"/>
      <c r="M18" s="74"/>
      <c r="N18" s="74"/>
      <c r="O18" s="74"/>
      <c r="P18" s="74"/>
      <c r="Q18" s="74"/>
      <c r="R18" s="74"/>
      <c r="S18" s="74"/>
      <c r="T18" s="74"/>
      <c r="U18" s="74"/>
      <c r="V18" s="23"/>
      <c r="W18" s="74"/>
      <c r="X18" s="74"/>
      <c r="Y18" s="74"/>
      <c r="Z18" s="74"/>
      <c r="AA18" s="74"/>
      <c r="AB18" s="74"/>
      <c r="AC18" s="74"/>
      <c r="AD18" s="74"/>
      <c r="AE18" s="74"/>
      <c r="AF18" s="74"/>
      <c r="AG18" s="74"/>
      <c r="AH18" s="74"/>
      <c r="AI18" s="23"/>
      <c r="AJ18" s="74"/>
      <c r="AK18" s="22"/>
      <c r="AL18" s="22"/>
      <c r="AM18" s="22"/>
      <c r="AN18" s="23"/>
      <c r="AO18" s="22"/>
      <c r="AP18" s="22"/>
      <c r="AQ18" s="22"/>
      <c r="AR18" s="74"/>
      <c r="AS18" s="74"/>
      <c r="AT18" s="74"/>
    </row>
    <row r="19" spans="2:46">
      <c r="B19" s="199"/>
      <c r="C19" s="200"/>
      <c r="D19" s="70" t="s">
        <v>100</v>
      </c>
      <c r="E19" s="59" t="s">
        <v>104</v>
      </c>
      <c r="F19" s="73"/>
      <c r="G19" s="19"/>
      <c r="H19" s="60">
        <v>44718</v>
      </c>
      <c r="I19" s="21">
        <v>44719</v>
      </c>
      <c r="J19" s="22"/>
      <c r="K19" s="22"/>
      <c r="L19" s="23"/>
      <c r="M19" s="74"/>
      <c r="N19" s="74"/>
      <c r="O19" s="74"/>
      <c r="P19" s="74"/>
      <c r="Q19" s="74"/>
      <c r="R19" s="74"/>
      <c r="S19" s="74"/>
      <c r="T19" s="74"/>
      <c r="U19" s="74"/>
      <c r="V19" s="23"/>
      <c r="W19" s="74"/>
      <c r="X19" s="74"/>
      <c r="Y19" s="74"/>
      <c r="Z19" s="74"/>
      <c r="AA19" s="74"/>
      <c r="AB19" s="74"/>
      <c r="AC19" s="74"/>
      <c r="AD19" s="74"/>
      <c r="AE19" s="74"/>
      <c r="AF19" s="74"/>
      <c r="AG19" s="74"/>
      <c r="AH19" s="74"/>
      <c r="AI19" s="23"/>
      <c r="AJ19" s="74"/>
      <c r="AK19" s="22"/>
      <c r="AL19" s="22"/>
      <c r="AM19" s="22"/>
      <c r="AN19" s="23"/>
      <c r="AO19" s="22"/>
      <c r="AP19" s="22"/>
      <c r="AQ19" s="22"/>
      <c r="AR19" s="74"/>
      <c r="AS19" s="74"/>
      <c r="AT19" s="74"/>
    </row>
    <row r="20" spans="2:46">
      <c r="B20" s="198" t="s">
        <v>111</v>
      </c>
      <c r="C20" s="200" t="s">
        <v>42</v>
      </c>
      <c r="D20" s="70" t="s">
        <v>101</v>
      </c>
      <c r="E20" s="59" t="s">
        <v>103</v>
      </c>
      <c r="F20" s="73"/>
      <c r="G20" s="19"/>
      <c r="H20" s="60">
        <v>44748</v>
      </c>
      <c r="I20" s="60">
        <v>44568</v>
      </c>
      <c r="J20" s="22"/>
      <c r="K20" s="22"/>
      <c r="L20" s="23"/>
      <c r="M20" s="74"/>
      <c r="N20" s="74"/>
      <c r="O20" s="74"/>
      <c r="P20" s="74"/>
      <c r="Q20" s="74"/>
      <c r="R20" s="74"/>
      <c r="S20" s="74"/>
      <c r="T20" s="74"/>
      <c r="U20" s="74"/>
      <c r="V20" s="23"/>
      <c r="W20" s="74"/>
      <c r="X20" s="74"/>
      <c r="Y20" s="74"/>
      <c r="Z20" s="74"/>
      <c r="AA20" s="74"/>
      <c r="AB20" s="74"/>
      <c r="AC20" s="74"/>
      <c r="AD20" s="74"/>
      <c r="AE20" s="74"/>
      <c r="AF20" s="74"/>
      <c r="AG20" s="74"/>
      <c r="AH20" s="74"/>
      <c r="AI20" s="25"/>
      <c r="AJ20" s="74"/>
      <c r="AK20" s="22"/>
      <c r="AL20" s="22"/>
      <c r="AM20" s="22"/>
      <c r="AN20" s="23"/>
      <c r="AO20" s="22"/>
      <c r="AP20" s="22"/>
      <c r="AQ20" s="22"/>
      <c r="AR20" s="74"/>
      <c r="AS20" s="74"/>
      <c r="AT20" s="74"/>
    </row>
    <row r="21" spans="2:46">
      <c r="B21" s="199"/>
      <c r="C21" s="200"/>
      <c r="D21" s="70" t="s">
        <v>102</v>
      </c>
      <c r="E21" s="59" t="s">
        <v>104</v>
      </c>
      <c r="F21" s="73"/>
      <c r="G21" s="19"/>
      <c r="H21" s="60">
        <v>44748</v>
      </c>
      <c r="I21" s="60">
        <v>44568</v>
      </c>
      <c r="J21" s="22"/>
      <c r="K21" s="22"/>
      <c r="L21" s="23"/>
      <c r="M21" s="74"/>
      <c r="N21" s="74"/>
      <c r="O21" s="74"/>
      <c r="P21" s="74"/>
      <c r="Q21" s="74"/>
      <c r="R21" s="74"/>
      <c r="S21" s="74"/>
      <c r="T21" s="74"/>
      <c r="U21" s="74"/>
      <c r="V21" s="23"/>
      <c r="W21" s="74"/>
      <c r="X21" s="74"/>
      <c r="Y21" s="74"/>
      <c r="Z21" s="74"/>
      <c r="AA21" s="74"/>
      <c r="AB21" s="74"/>
      <c r="AC21" s="74"/>
      <c r="AD21" s="74"/>
      <c r="AE21" s="74"/>
      <c r="AF21" s="74"/>
      <c r="AG21" s="74"/>
      <c r="AH21" s="74"/>
      <c r="AI21" s="25"/>
      <c r="AJ21" s="74"/>
      <c r="AK21" s="22"/>
      <c r="AL21" s="22"/>
      <c r="AM21" s="22"/>
      <c r="AN21" s="23"/>
      <c r="AO21" s="22"/>
      <c r="AP21" s="22"/>
      <c r="AQ21" s="22"/>
      <c r="AR21" s="74"/>
      <c r="AS21" s="74"/>
      <c r="AT21" s="74"/>
    </row>
    <row r="22" spans="2:46">
      <c r="B22" s="198" t="s">
        <v>111</v>
      </c>
      <c r="C22" s="200" t="s">
        <v>42</v>
      </c>
      <c r="D22" s="23" t="s">
        <v>108</v>
      </c>
      <c r="E22" s="59" t="s">
        <v>103</v>
      </c>
      <c r="F22" s="27"/>
      <c r="G22" s="19"/>
      <c r="H22" s="60">
        <v>44779</v>
      </c>
      <c r="I22" s="60">
        <v>44688</v>
      </c>
      <c r="J22" s="22"/>
      <c r="K22" s="22"/>
      <c r="L22" s="23"/>
      <c r="M22" s="74"/>
      <c r="N22" s="74"/>
      <c r="O22" s="74"/>
      <c r="P22" s="74"/>
      <c r="Q22" s="74"/>
      <c r="R22" s="74"/>
      <c r="S22" s="74"/>
      <c r="T22" s="74"/>
      <c r="U22" s="74"/>
      <c r="V22" s="23"/>
      <c r="W22" s="74"/>
      <c r="X22" s="74"/>
      <c r="Y22" s="74"/>
      <c r="Z22" s="74"/>
      <c r="AA22" s="74"/>
      <c r="AB22" s="74"/>
      <c r="AC22" s="74"/>
      <c r="AD22" s="74"/>
      <c r="AE22" s="74"/>
      <c r="AF22" s="74"/>
      <c r="AG22" s="74"/>
      <c r="AH22" s="74"/>
      <c r="AI22" s="23"/>
      <c r="AJ22" s="74"/>
      <c r="AK22" s="22"/>
      <c r="AL22" s="22"/>
      <c r="AM22" s="22"/>
      <c r="AN22" s="23"/>
      <c r="AO22" s="22"/>
      <c r="AP22" s="22"/>
      <c r="AQ22" s="22"/>
      <c r="AR22" s="74"/>
      <c r="AS22" s="74"/>
      <c r="AT22" s="74"/>
    </row>
    <row r="23" spans="2:46">
      <c r="B23" s="199"/>
      <c r="C23" s="200"/>
      <c r="D23" s="23" t="s">
        <v>109</v>
      </c>
      <c r="E23" s="59" t="s">
        <v>110</v>
      </c>
      <c r="F23" s="73"/>
      <c r="G23" s="19"/>
      <c r="H23" s="60">
        <v>44779</v>
      </c>
      <c r="I23" s="60">
        <v>44688</v>
      </c>
      <c r="J23" s="22"/>
      <c r="K23" s="22"/>
      <c r="L23" s="23"/>
      <c r="M23" s="74"/>
      <c r="N23" s="74"/>
      <c r="O23" s="74"/>
      <c r="P23" s="74"/>
      <c r="Q23" s="74"/>
      <c r="R23" s="74"/>
      <c r="S23" s="74"/>
      <c r="T23" s="74"/>
      <c r="U23" s="74"/>
      <c r="V23" s="23"/>
      <c r="W23" s="74"/>
      <c r="X23" s="74"/>
      <c r="Y23" s="74"/>
      <c r="Z23" s="74"/>
      <c r="AA23" s="74"/>
      <c r="AB23" s="74"/>
      <c r="AC23" s="74"/>
      <c r="AD23" s="74"/>
      <c r="AE23" s="74"/>
      <c r="AF23" s="74"/>
      <c r="AG23" s="74"/>
      <c r="AH23" s="74"/>
      <c r="AI23" s="25"/>
      <c r="AJ23" s="74"/>
      <c r="AK23" s="22"/>
      <c r="AL23" s="22"/>
      <c r="AM23" s="22"/>
      <c r="AN23" s="23"/>
      <c r="AO23" s="22"/>
      <c r="AP23" s="22"/>
      <c r="AQ23" s="22"/>
      <c r="AR23" s="74"/>
      <c r="AS23" s="74"/>
      <c r="AT23" s="74"/>
    </row>
    <row r="24" spans="2:46">
      <c r="B24" s="198" t="s">
        <v>111</v>
      </c>
      <c r="C24" s="198" t="s">
        <v>42</v>
      </c>
      <c r="D24" s="65" t="s">
        <v>112</v>
      </c>
      <c r="E24" s="73" t="s">
        <v>114</v>
      </c>
      <c r="F24" s="27"/>
      <c r="G24" s="19"/>
      <c r="H24" s="20">
        <v>44727</v>
      </c>
      <c r="I24" s="21">
        <v>44755</v>
      </c>
      <c r="J24" s="22"/>
      <c r="K24" s="22"/>
      <c r="L24" s="23"/>
      <c r="M24" s="74"/>
      <c r="N24" s="74"/>
      <c r="O24" s="74"/>
      <c r="P24" s="74"/>
      <c r="Q24" s="74"/>
      <c r="R24" s="74"/>
      <c r="S24" s="74"/>
      <c r="T24" s="74"/>
      <c r="U24" s="74"/>
      <c r="V24" s="23"/>
      <c r="W24" s="74"/>
      <c r="X24" s="74"/>
      <c r="Y24" s="74"/>
      <c r="Z24" s="74"/>
      <c r="AA24" s="74"/>
      <c r="AB24" s="74"/>
      <c r="AC24" s="74"/>
      <c r="AD24" s="74"/>
      <c r="AE24" s="74"/>
      <c r="AF24" s="74"/>
      <c r="AG24" s="74"/>
      <c r="AH24" s="74"/>
      <c r="AI24" s="25"/>
      <c r="AJ24" s="74"/>
      <c r="AK24" s="22"/>
      <c r="AL24" s="22"/>
      <c r="AM24" s="22"/>
      <c r="AN24" s="23"/>
      <c r="AO24" s="22"/>
      <c r="AP24" s="22"/>
      <c r="AQ24" s="22"/>
      <c r="AR24" s="74"/>
      <c r="AS24" s="74"/>
      <c r="AT24" s="74"/>
    </row>
    <row r="25" spans="2:46">
      <c r="B25" s="199"/>
      <c r="C25" s="199"/>
      <c r="D25" s="65" t="s">
        <v>113</v>
      </c>
      <c r="E25" s="73" t="s">
        <v>115</v>
      </c>
      <c r="F25" s="73"/>
      <c r="G25" s="19"/>
      <c r="H25" s="20">
        <v>44725</v>
      </c>
      <c r="I25" s="21">
        <v>44755</v>
      </c>
      <c r="J25" s="22"/>
      <c r="K25" s="22"/>
      <c r="L25" s="23"/>
      <c r="M25" s="74"/>
      <c r="N25" s="74"/>
      <c r="O25" s="74"/>
      <c r="P25" s="74"/>
      <c r="Q25" s="74"/>
      <c r="R25" s="74"/>
      <c r="S25" s="74"/>
      <c r="T25" s="74"/>
      <c r="U25" s="74"/>
      <c r="V25" s="23"/>
      <c r="W25" s="74"/>
      <c r="X25" s="74"/>
      <c r="Y25" s="74"/>
      <c r="Z25" s="74"/>
      <c r="AA25" s="74"/>
      <c r="AB25" s="74"/>
      <c r="AC25" s="74"/>
      <c r="AD25" s="74"/>
      <c r="AE25" s="74"/>
      <c r="AF25" s="74"/>
      <c r="AG25" s="74"/>
      <c r="AH25" s="74"/>
      <c r="AI25" s="25"/>
      <c r="AJ25" s="74"/>
      <c r="AK25" s="22"/>
      <c r="AL25" s="22"/>
      <c r="AM25" s="22"/>
      <c r="AN25" s="23"/>
      <c r="AO25" s="22"/>
      <c r="AP25" s="22"/>
      <c r="AQ25" s="22"/>
      <c r="AR25" s="74"/>
      <c r="AS25" s="74"/>
      <c r="AT25" s="74"/>
    </row>
    <row r="26" spans="2:46">
      <c r="B26" s="198" t="s">
        <v>111</v>
      </c>
      <c r="C26" s="198" t="s">
        <v>42</v>
      </c>
      <c r="D26" s="65" t="s">
        <v>116</v>
      </c>
      <c r="E26" s="28" t="s">
        <v>114</v>
      </c>
      <c r="F26" s="73"/>
      <c r="G26" s="19"/>
      <c r="H26" s="20">
        <v>44727</v>
      </c>
      <c r="I26" s="21">
        <v>44752</v>
      </c>
      <c r="J26" s="22"/>
      <c r="K26" s="22"/>
      <c r="L26" s="23"/>
      <c r="M26" s="74"/>
      <c r="N26" s="74"/>
      <c r="O26" s="74"/>
      <c r="P26" s="74"/>
      <c r="Q26" s="74"/>
      <c r="R26" s="74"/>
      <c r="S26" s="74"/>
      <c r="T26" s="74"/>
      <c r="U26" s="74"/>
      <c r="V26" s="23"/>
      <c r="W26" s="74"/>
      <c r="X26" s="74"/>
      <c r="Y26" s="74"/>
      <c r="Z26" s="74"/>
      <c r="AA26" s="74"/>
      <c r="AB26" s="74"/>
      <c r="AC26" s="74"/>
      <c r="AD26" s="74"/>
      <c r="AE26" s="74"/>
      <c r="AF26" s="74"/>
      <c r="AG26" s="74"/>
      <c r="AH26" s="74"/>
      <c r="AI26" s="23"/>
      <c r="AJ26" s="74"/>
      <c r="AK26" s="22"/>
      <c r="AL26" s="22"/>
      <c r="AM26" s="22"/>
      <c r="AN26" s="23"/>
      <c r="AO26" s="22"/>
      <c r="AP26" s="22"/>
      <c r="AQ26" s="22"/>
      <c r="AR26" s="74"/>
      <c r="AS26" s="74"/>
      <c r="AT26" s="74"/>
    </row>
    <row r="27" spans="2:46">
      <c r="B27" s="199"/>
      <c r="C27" s="199"/>
      <c r="D27" s="65" t="s">
        <v>117</v>
      </c>
      <c r="E27" s="73">
        <v>1509</v>
      </c>
      <c r="F27" s="73"/>
      <c r="G27" s="19"/>
      <c r="H27" s="20">
        <v>44727</v>
      </c>
      <c r="I27" s="21">
        <v>44752</v>
      </c>
      <c r="J27" s="22"/>
      <c r="K27" s="22"/>
      <c r="L27" s="23"/>
      <c r="M27" s="74"/>
      <c r="N27" s="74"/>
      <c r="O27" s="74"/>
      <c r="P27" s="74"/>
      <c r="Q27" s="74"/>
      <c r="R27" s="74"/>
      <c r="S27" s="74"/>
      <c r="T27" s="74"/>
      <c r="U27" s="74"/>
      <c r="V27" s="23"/>
      <c r="W27" s="74"/>
      <c r="X27" s="74"/>
      <c r="Y27" s="74"/>
      <c r="Z27" s="74"/>
      <c r="AA27" s="74"/>
      <c r="AB27" s="74"/>
      <c r="AC27" s="74"/>
      <c r="AD27" s="74"/>
      <c r="AE27" s="74"/>
      <c r="AF27" s="74"/>
      <c r="AG27" s="74"/>
      <c r="AH27" s="74"/>
      <c r="AI27" s="23"/>
      <c r="AJ27" s="74"/>
      <c r="AK27" s="22"/>
      <c r="AL27" s="22"/>
      <c r="AM27" s="22"/>
      <c r="AN27" s="23"/>
      <c r="AO27" s="22"/>
      <c r="AP27" s="22"/>
      <c r="AQ27" s="22"/>
      <c r="AR27" s="74"/>
      <c r="AS27" s="74"/>
      <c r="AT27" s="74"/>
    </row>
    <row r="28" spans="2:46">
      <c r="B28" s="198" t="s">
        <v>111</v>
      </c>
      <c r="C28" s="198" t="s">
        <v>42</v>
      </c>
      <c r="D28" s="65" t="s">
        <v>118</v>
      </c>
      <c r="E28" s="28" t="s">
        <v>114</v>
      </c>
      <c r="F28" s="73"/>
      <c r="G28" s="19"/>
      <c r="H28" s="20">
        <v>44727</v>
      </c>
      <c r="I28" s="21">
        <v>44754</v>
      </c>
      <c r="J28" s="22"/>
      <c r="K28" s="22"/>
      <c r="L28" s="23"/>
      <c r="M28" s="74"/>
      <c r="N28" s="74"/>
      <c r="O28" s="74"/>
      <c r="P28" s="74"/>
      <c r="Q28" s="74"/>
      <c r="R28" s="74"/>
      <c r="S28" s="74"/>
      <c r="T28" s="74"/>
      <c r="U28" s="74"/>
      <c r="V28" s="23"/>
      <c r="W28" s="74"/>
      <c r="X28" s="74"/>
      <c r="Y28" s="74"/>
      <c r="Z28" s="74"/>
      <c r="AA28" s="74"/>
      <c r="AB28" s="74"/>
      <c r="AC28" s="74"/>
      <c r="AD28" s="74"/>
      <c r="AE28" s="74"/>
      <c r="AF28" s="74"/>
      <c r="AG28" s="74"/>
      <c r="AH28" s="74"/>
      <c r="AI28" s="23"/>
      <c r="AJ28" s="74"/>
      <c r="AK28" s="22"/>
      <c r="AL28" s="22"/>
      <c r="AM28" s="22"/>
      <c r="AN28" s="23"/>
      <c r="AO28" s="22"/>
      <c r="AP28" s="22"/>
      <c r="AQ28" s="22"/>
      <c r="AR28" s="74"/>
      <c r="AS28" s="74"/>
      <c r="AT28" s="74"/>
    </row>
    <row r="29" spans="2:46">
      <c r="B29" s="199"/>
      <c r="C29" s="199"/>
      <c r="D29" s="65" t="s">
        <v>117</v>
      </c>
      <c r="E29" s="73" t="s">
        <v>119</v>
      </c>
      <c r="F29" s="73"/>
      <c r="G29" s="19"/>
      <c r="H29" s="20">
        <v>44727</v>
      </c>
      <c r="I29" s="21">
        <v>44754</v>
      </c>
      <c r="J29" s="22"/>
      <c r="K29" s="22"/>
      <c r="L29" s="23"/>
      <c r="M29" s="74"/>
      <c r="N29" s="74"/>
      <c r="O29" s="74"/>
      <c r="P29" s="74"/>
      <c r="Q29" s="74"/>
      <c r="R29" s="74"/>
      <c r="S29" s="74"/>
      <c r="T29" s="74"/>
      <c r="U29" s="74"/>
      <c r="V29" s="23"/>
      <c r="W29" s="74"/>
      <c r="X29" s="74"/>
      <c r="Y29" s="74"/>
      <c r="Z29" s="74"/>
      <c r="AA29" s="74"/>
      <c r="AB29" s="74"/>
      <c r="AC29" s="74"/>
      <c r="AD29" s="74"/>
      <c r="AE29" s="74"/>
      <c r="AF29" s="74"/>
      <c r="AG29" s="74"/>
      <c r="AH29" s="74"/>
      <c r="AI29" s="25"/>
      <c r="AJ29" s="74"/>
      <c r="AK29" s="22"/>
      <c r="AL29" s="22"/>
      <c r="AM29" s="22"/>
      <c r="AN29" s="23"/>
      <c r="AO29" s="22"/>
      <c r="AP29" s="22"/>
      <c r="AQ29" s="22"/>
      <c r="AR29" s="74"/>
      <c r="AS29" s="74"/>
      <c r="AT29" s="74"/>
    </row>
    <row r="30" spans="2:46">
      <c r="B30" s="198" t="s">
        <v>111</v>
      </c>
      <c r="C30" s="198" t="s">
        <v>42</v>
      </c>
      <c r="D30" s="65" t="s">
        <v>120</v>
      </c>
      <c r="E30" s="28" t="s">
        <v>114</v>
      </c>
      <c r="F30" s="73"/>
      <c r="G30" s="19"/>
      <c r="H30" s="20">
        <v>44729</v>
      </c>
      <c r="I30" s="21">
        <v>44759</v>
      </c>
      <c r="J30" s="22"/>
      <c r="K30" s="22"/>
      <c r="L30" s="23"/>
      <c r="M30" s="74"/>
      <c r="N30" s="74"/>
      <c r="O30" s="74"/>
      <c r="P30" s="74"/>
      <c r="Q30" s="74"/>
      <c r="R30" s="74"/>
      <c r="S30" s="74"/>
      <c r="T30" s="74"/>
      <c r="U30" s="74"/>
      <c r="V30" s="23"/>
      <c r="W30" s="74"/>
      <c r="X30" s="74"/>
      <c r="Y30" s="74"/>
      <c r="Z30" s="74"/>
      <c r="AA30" s="74"/>
      <c r="AB30" s="74"/>
      <c r="AC30" s="74"/>
      <c r="AD30" s="74"/>
      <c r="AE30" s="74"/>
      <c r="AF30" s="74"/>
      <c r="AG30" s="74"/>
      <c r="AH30" s="74"/>
      <c r="AI30" s="23"/>
      <c r="AJ30" s="74"/>
      <c r="AK30" s="22"/>
      <c r="AL30" s="22"/>
      <c r="AM30" s="22"/>
      <c r="AN30" s="23"/>
      <c r="AO30" s="22"/>
      <c r="AP30" s="22"/>
      <c r="AQ30" s="22"/>
      <c r="AR30" s="74"/>
      <c r="AS30" s="74"/>
      <c r="AT30" s="74"/>
    </row>
    <row r="31" spans="2:46">
      <c r="B31" s="199"/>
      <c r="C31" s="199"/>
      <c r="D31" s="65" t="s">
        <v>121</v>
      </c>
      <c r="E31" s="73">
        <v>7501</v>
      </c>
      <c r="F31" s="73"/>
      <c r="G31" s="19"/>
      <c r="H31" s="20">
        <v>44729</v>
      </c>
      <c r="I31" s="21">
        <v>44759</v>
      </c>
      <c r="J31" s="22"/>
      <c r="K31" s="22"/>
      <c r="L31" s="23"/>
      <c r="M31" s="74"/>
      <c r="N31" s="74"/>
      <c r="O31" s="74"/>
      <c r="P31" s="74"/>
      <c r="Q31" s="74"/>
      <c r="R31" s="74"/>
      <c r="S31" s="74"/>
      <c r="T31" s="74"/>
      <c r="U31" s="74"/>
      <c r="V31" s="23"/>
      <c r="W31" s="74"/>
      <c r="X31" s="74"/>
      <c r="Y31" s="74"/>
      <c r="Z31" s="74"/>
      <c r="AA31" s="74"/>
      <c r="AB31" s="74"/>
      <c r="AC31" s="74"/>
      <c r="AD31" s="74"/>
      <c r="AE31" s="74"/>
      <c r="AF31" s="74"/>
      <c r="AG31" s="74"/>
      <c r="AH31" s="74"/>
      <c r="AI31" s="25"/>
      <c r="AJ31" s="74"/>
      <c r="AK31" s="22"/>
      <c r="AL31" s="22"/>
      <c r="AM31" s="22"/>
      <c r="AN31" s="23"/>
      <c r="AO31" s="22"/>
      <c r="AP31" s="22"/>
      <c r="AQ31" s="22"/>
      <c r="AR31" s="74"/>
      <c r="AS31" s="74"/>
      <c r="AT31" s="74"/>
    </row>
    <row r="32" spans="2:46">
      <c r="B32" s="198" t="s">
        <v>111</v>
      </c>
      <c r="C32" s="198" t="s">
        <v>42</v>
      </c>
      <c r="D32" s="65" t="s">
        <v>122</v>
      </c>
      <c r="E32" s="28" t="s">
        <v>114</v>
      </c>
      <c r="F32" s="73"/>
      <c r="G32" s="19"/>
      <c r="H32" s="20">
        <v>44724</v>
      </c>
      <c r="I32" s="21">
        <v>44752</v>
      </c>
      <c r="J32" s="22"/>
      <c r="K32" s="22"/>
      <c r="L32" s="23"/>
      <c r="M32" s="74"/>
      <c r="N32" s="74"/>
      <c r="O32" s="74"/>
      <c r="P32" s="74"/>
      <c r="Q32" s="74"/>
      <c r="R32" s="74"/>
      <c r="S32" s="74"/>
      <c r="T32" s="74"/>
      <c r="U32" s="74"/>
      <c r="V32" s="23"/>
      <c r="W32" s="74"/>
      <c r="X32" s="74"/>
      <c r="Y32" s="74"/>
      <c r="Z32" s="74"/>
      <c r="AA32" s="74"/>
      <c r="AB32" s="74"/>
      <c r="AC32" s="74"/>
      <c r="AD32" s="74"/>
      <c r="AE32" s="74"/>
      <c r="AF32" s="74"/>
      <c r="AG32" s="74"/>
      <c r="AH32" s="74"/>
      <c r="AI32" s="25"/>
      <c r="AJ32" s="74"/>
      <c r="AK32" s="22"/>
      <c r="AL32" s="22"/>
      <c r="AM32" s="22"/>
      <c r="AN32" s="23"/>
      <c r="AO32" s="22"/>
      <c r="AP32" s="22"/>
      <c r="AQ32" s="22"/>
      <c r="AR32" s="74"/>
      <c r="AS32" s="74"/>
      <c r="AT32" s="74"/>
    </row>
    <row r="33" spans="2:46">
      <c r="B33" s="199"/>
      <c r="C33" s="199"/>
      <c r="D33" s="65" t="s">
        <v>123</v>
      </c>
      <c r="E33" s="73">
        <v>7301</v>
      </c>
      <c r="F33" s="73"/>
      <c r="G33" s="19"/>
      <c r="H33" s="20">
        <v>44724</v>
      </c>
      <c r="I33" s="21">
        <v>44752</v>
      </c>
      <c r="J33" s="22"/>
      <c r="K33" s="22"/>
      <c r="L33" s="23"/>
      <c r="M33" s="74"/>
      <c r="N33" s="74"/>
      <c r="O33" s="74"/>
      <c r="P33" s="74"/>
      <c r="Q33" s="74"/>
      <c r="R33" s="74"/>
      <c r="S33" s="74"/>
      <c r="T33" s="74"/>
      <c r="U33" s="74"/>
      <c r="V33" s="23"/>
      <c r="W33" s="74"/>
      <c r="X33" s="74"/>
      <c r="Y33" s="74"/>
      <c r="Z33" s="74"/>
      <c r="AA33" s="74"/>
      <c r="AB33" s="74"/>
      <c r="AC33" s="74"/>
      <c r="AD33" s="74"/>
      <c r="AE33" s="74"/>
      <c r="AF33" s="74"/>
      <c r="AG33" s="74"/>
      <c r="AH33" s="74"/>
      <c r="AI33" s="25"/>
      <c r="AJ33" s="74"/>
      <c r="AK33" s="22"/>
      <c r="AL33" s="22"/>
      <c r="AM33" s="22"/>
      <c r="AN33" s="23"/>
      <c r="AO33" s="22"/>
      <c r="AP33" s="22"/>
      <c r="AQ33" s="22"/>
      <c r="AR33" s="74"/>
      <c r="AS33" s="74"/>
      <c r="AT33" s="74"/>
    </row>
    <row r="34" spans="2:46">
      <c r="B34" s="198" t="s">
        <v>111</v>
      </c>
      <c r="C34" s="198" t="s">
        <v>42</v>
      </c>
      <c r="D34" s="65" t="s">
        <v>124</v>
      </c>
      <c r="E34" s="28" t="s">
        <v>114</v>
      </c>
      <c r="F34" s="73"/>
      <c r="G34" s="19"/>
      <c r="H34" s="20">
        <v>44737</v>
      </c>
      <c r="I34" s="21">
        <v>44762</v>
      </c>
      <c r="J34" s="22"/>
      <c r="K34" s="22"/>
      <c r="L34" s="23"/>
      <c r="M34" s="74"/>
      <c r="N34" s="74"/>
      <c r="O34" s="74"/>
      <c r="P34" s="74"/>
      <c r="Q34" s="74"/>
      <c r="R34" s="74"/>
      <c r="S34" s="74"/>
      <c r="T34" s="74"/>
      <c r="U34" s="74"/>
      <c r="V34" s="23"/>
      <c r="W34" s="74"/>
      <c r="X34" s="74"/>
      <c r="Y34" s="74"/>
      <c r="Z34" s="74"/>
      <c r="AA34" s="74"/>
      <c r="AB34" s="74"/>
      <c r="AC34" s="74"/>
      <c r="AD34" s="74"/>
      <c r="AE34" s="74"/>
      <c r="AF34" s="74"/>
      <c r="AG34" s="74"/>
      <c r="AH34" s="74"/>
      <c r="AI34" s="25"/>
      <c r="AJ34" s="74"/>
      <c r="AK34" s="22"/>
      <c r="AL34" s="22"/>
      <c r="AM34" s="22"/>
      <c r="AN34" s="23"/>
      <c r="AO34" s="22"/>
      <c r="AP34" s="22"/>
      <c r="AQ34" s="22"/>
      <c r="AR34" s="74"/>
      <c r="AS34" s="74"/>
      <c r="AT34" s="74"/>
    </row>
    <row r="35" spans="2:46">
      <c r="B35" s="199"/>
      <c r="C35" s="199"/>
      <c r="D35" s="65" t="s">
        <v>125</v>
      </c>
      <c r="E35" s="73">
        <v>134</v>
      </c>
      <c r="F35" s="73"/>
      <c r="G35" s="19"/>
      <c r="H35" s="20">
        <v>44737</v>
      </c>
      <c r="I35" s="21">
        <v>44762</v>
      </c>
      <c r="J35" s="22"/>
      <c r="K35" s="22"/>
      <c r="L35" s="23"/>
      <c r="M35" s="74"/>
      <c r="N35" s="74"/>
      <c r="O35" s="74"/>
      <c r="P35" s="74"/>
      <c r="Q35" s="74"/>
      <c r="R35" s="74"/>
      <c r="S35" s="74"/>
      <c r="T35" s="74"/>
      <c r="U35" s="74"/>
      <c r="V35" s="23"/>
      <c r="W35" s="74"/>
      <c r="X35" s="74"/>
      <c r="Y35" s="74"/>
      <c r="Z35" s="74"/>
      <c r="AA35" s="74"/>
      <c r="AB35" s="74"/>
      <c r="AC35" s="74"/>
      <c r="AD35" s="74"/>
      <c r="AE35" s="74"/>
      <c r="AF35" s="74"/>
      <c r="AG35" s="74"/>
      <c r="AH35" s="74"/>
      <c r="AI35" s="23"/>
      <c r="AJ35" s="74"/>
      <c r="AK35" s="22"/>
      <c r="AL35" s="22"/>
      <c r="AM35" s="22"/>
      <c r="AN35" s="23"/>
      <c r="AO35" s="22"/>
      <c r="AP35" s="22"/>
      <c r="AQ35" s="22"/>
      <c r="AR35" s="74"/>
      <c r="AS35" s="74"/>
      <c r="AT35" s="74"/>
    </row>
    <row r="36" spans="2:46">
      <c r="B36" s="198" t="s">
        <v>111</v>
      </c>
      <c r="C36" s="198" t="s">
        <v>42</v>
      </c>
      <c r="D36" s="65" t="s">
        <v>126</v>
      </c>
      <c r="E36" s="28" t="s">
        <v>114</v>
      </c>
      <c r="F36" s="73"/>
      <c r="G36" s="19"/>
      <c r="H36" s="20">
        <v>44722</v>
      </c>
      <c r="I36" s="21">
        <v>44751</v>
      </c>
      <c r="J36" s="22"/>
      <c r="K36" s="22"/>
      <c r="L36" s="23"/>
      <c r="M36" s="74"/>
      <c r="N36" s="74"/>
      <c r="O36" s="74"/>
      <c r="P36" s="74"/>
      <c r="Q36" s="74"/>
      <c r="R36" s="74"/>
      <c r="S36" s="74"/>
      <c r="T36" s="74"/>
      <c r="U36" s="74"/>
      <c r="V36" s="23"/>
      <c r="W36" s="74"/>
      <c r="X36" s="74"/>
      <c r="Y36" s="74"/>
      <c r="Z36" s="74"/>
      <c r="AA36" s="74"/>
      <c r="AB36" s="74"/>
      <c r="AC36" s="74"/>
      <c r="AD36" s="74"/>
      <c r="AE36" s="74"/>
      <c r="AF36" s="74"/>
      <c r="AG36" s="74"/>
      <c r="AH36" s="74"/>
      <c r="AI36" s="25"/>
      <c r="AJ36" s="74"/>
      <c r="AK36" s="22"/>
      <c r="AL36" s="22"/>
      <c r="AM36" s="22"/>
      <c r="AN36" s="23"/>
      <c r="AO36" s="22"/>
      <c r="AP36" s="22"/>
      <c r="AQ36" s="22"/>
      <c r="AR36" s="74"/>
      <c r="AS36" s="74"/>
      <c r="AT36" s="74"/>
    </row>
    <row r="37" spans="2:46">
      <c r="B37" s="199"/>
      <c r="C37" s="199"/>
      <c r="D37" s="65" t="s">
        <v>127</v>
      </c>
      <c r="E37" s="73">
        <v>2082</v>
      </c>
      <c r="F37" s="73"/>
      <c r="G37" s="19"/>
      <c r="H37" s="20">
        <v>44722</v>
      </c>
      <c r="I37" s="21">
        <v>44751</v>
      </c>
      <c r="J37" s="22"/>
      <c r="K37" s="22"/>
      <c r="L37" s="23"/>
      <c r="M37" s="74"/>
      <c r="N37" s="74"/>
      <c r="O37" s="74"/>
      <c r="P37" s="74"/>
      <c r="Q37" s="74"/>
      <c r="R37" s="74"/>
      <c r="S37" s="74"/>
      <c r="T37" s="74"/>
      <c r="U37" s="74"/>
      <c r="V37" s="23"/>
      <c r="W37" s="74"/>
      <c r="X37" s="74"/>
      <c r="Y37" s="74"/>
      <c r="Z37" s="74"/>
      <c r="AA37" s="74"/>
      <c r="AB37" s="74"/>
      <c r="AC37" s="74"/>
      <c r="AD37" s="74"/>
      <c r="AE37" s="74"/>
      <c r="AF37" s="74"/>
      <c r="AG37" s="74"/>
      <c r="AH37" s="74"/>
      <c r="AI37" s="25"/>
      <c r="AJ37" s="74"/>
      <c r="AK37" s="22"/>
      <c r="AL37" s="22"/>
      <c r="AM37" s="22"/>
      <c r="AN37" s="23"/>
      <c r="AO37" s="22"/>
      <c r="AP37" s="22"/>
      <c r="AQ37" s="22"/>
      <c r="AR37" s="74"/>
      <c r="AS37" s="74"/>
      <c r="AT37" s="74"/>
    </row>
    <row r="38" spans="2:46">
      <c r="B38" s="198" t="s">
        <v>111</v>
      </c>
      <c r="C38" s="198" t="s">
        <v>42</v>
      </c>
      <c r="D38" s="65" t="s">
        <v>128</v>
      </c>
      <c r="E38" s="28" t="s">
        <v>114</v>
      </c>
      <c r="F38" s="73"/>
      <c r="G38" s="19"/>
      <c r="H38" s="20">
        <v>44722</v>
      </c>
      <c r="I38" s="21">
        <v>44749</v>
      </c>
      <c r="J38" s="22"/>
      <c r="K38" s="22"/>
      <c r="L38" s="23"/>
      <c r="M38" s="74"/>
      <c r="N38" s="74"/>
      <c r="O38" s="74"/>
      <c r="P38" s="74"/>
      <c r="Q38" s="74"/>
      <c r="R38" s="74"/>
      <c r="S38" s="74"/>
      <c r="T38" s="74"/>
      <c r="U38" s="74"/>
      <c r="V38" s="23"/>
      <c r="W38" s="74"/>
      <c r="X38" s="74"/>
      <c r="Y38" s="74"/>
      <c r="Z38" s="74"/>
      <c r="AA38" s="74"/>
      <c r="AB38" s="74"/>
      <c r="AC38" s="74"/>
      <c r="AD38" s="74"/>
      <c r="AE38" s="74"/>
      <c r="AF38" s="74"/>
      <c r="AG38" s="74"/>
      <c r="AH38" s="74"/>
      <c r="AI38" s="25"/>
      <c r="AJ38" s="74"/>
      <c r="AK38" s="22"/>
      <c r="AL38" s="22"/>
      <c r="AM38" s="22"/>
      <c r="AN38" s="23"/>
      <c r="AO38" s="22"/>
      <c r="AP38" s="22"/>
      <c r="AQ38" s="22"/>
      <c r="AR38" s="74"/>
      <c r="AS38" s="74"/>
      <c r="AT38" s="74"/>
    </row>
    <row r="39" spans="2:46">
      <c r="B39" s="199"/>
      <c r="C39" s="199"/>
      <c r="D39" s="65" t="s">
        <v>129</v>
      </c>
      <c r="E39" s="73">
        <v>8433</v>
      </c>
      <c r="F39" s="73"/>
      <c r="G39" s="19"/>
      <c r="H39" s="20">
        <v>44722</v>
      </c>
      <c r="I39" s="21">
        <v>44749</v>
      </c>
      <c r="J39" s="22"/>
      <c r="K39" s="22"/>
      <c r="L39" s="23"/>
      <c r="M39" s="74"/>
      <c r="N39" s="74"/>
      <c r="O39" s="74"/>
      <c r="P39" s="74"/>
      <c r="Q39" s="74"/>
      <c r="R39" s="74"/>
      <c r="S39" s="74"/>
      <c r="T39" s="74"/>
      <c r="U39" s="74"/>
      <c r="V39" s="23"/>
      <c r="W39" s="74"/>
      <c r="X39" s="74"/>
      <c r="Y39" s="74"/>
      <c r="Z39" s="74"/>
      <c r="AA39" s="74"/>
      <c r="AB39" s="74"/>
      <c r="AC39" s="74"/>
      <c r="AD39" s="74"/>
      <c r="AE39" s="74"/>
      <c r="AF39" s="74"/>
      <c r="AG39" s="74"/>
      <c r="AH39" s="74"/>
      <c r="AI39" s="23"/>
      <c r="AJ39" s="74"/>
      <c r="AK39" s="22"/>
      <c r="AL39" s="22"/>
      <c r="AM39" s="22"/>
      <c r="AN39" s="23"/>
      <c r="AO39" s="22"/>
      <c r="AP39" s="22"/>
      <c r="AQ39" s="22"/>
      <c r="AR39" s="74"/>
      <c r="AS39" s="74"/>
      <c r="AT39" s="74"/>
    </row>
    <row r="40" spans="2:46">
      <c r="B40" s="198" t="s">
        <v>111</v>
      </c>
      <c r="C40" s="198" t="s">
        <v>42</v>
      </c>
      <c r="D40" s="65" t="s">
        <v>130</v>
      </c>
      <c r="E40" s="28" t="s">
        <v>114</v>
      </c>
      <c r="F40" s="73"/>
      <c r="G40" s="19"/>
      <c r="H40" s="20">
        <v>44722</v>
      </c>
      <c r="I40" s="21">
        <v>44753</v>
      </c>
      <c r="J40" s="22"/>
      <c r="K40" s="22"/>
      <c r="L40" s="23"/>
      <c r="M40" s="74"/>
      <c r="N40" s="74"/>
      <c r="O40" s="74"/>
      <c r="P40" s="74"/>
      <c r="Q40" s="74"/>
      <c r="R40" s="74"/>
      <c r="S40" s="74"/>
      <c r="T40" s="74"/>
      <c r="U40" s="74"/>
      <c r="V40" s="23"/>
      <c r="W40" s="74"/>
      <c r="X40" s="74"/>
      <c r="Y40" s="74"/>
      <c r="Z40" s="74"/>
      <c r="AA40" s="74"/>
      <c r="AB40" s="74"/>
      <c r="AC40" s="74"/>
      <c r="AD40" s="74"/>
      <c r="AE40" s="74"/>
      <c r="AF40" s="74"/>
      <c r="AG40" s="74"/>
      <c r="AH40" s="74"/>
      <c r="AI40" s="25"/>
      <c r="AJ40" s="74"/>
      <c r="AK40" s="22"/>
      <c r="AL40" s="22"/>
      <c r="AM40" s="22"/>
      <c r="AN40" s="23"/>
      <c r="AO40" s="22"/>
      <c r="AP40" s="22"/>
      <c r="AQ40" s="22"/>
      <c r="AR40" s="74"/>
      <c r="AS40" s="74"/>
      <c r="AT40" s="74"/>
    </row>
    <row r="41" spans="2:46">
      <c r="B41" s="199"/>
      <c r="C41" s="199"/>
      <c r="D41" s="65" t="s">
        <v>131</v>
      </c>
      <c r="E41" s="73">
        <v>127</v>
      </c>
      <c r="F41" s="73"/>
      <c r="G41" s="19"/>
      <c r="H41" s="20">
        <v>44722</v>
      </c>
      <c r="I41" s="21">
        <v>44753</v>
      </c>
      <c r="J41" s="22"/>
      <c r="K41" s="22"/>
      <c r="L41" s="23"/>
      <c r="M41" s="74"/>
      <c r="N41" s="74"/>
      <c r="O41" s="74"/>
      <c r="P41" s="74"/>
      <c r="Q41" s="74"/>
      <c r="R41" s="74"/>
      <c r="S41" s="74"/>
      <c r="T41" s="74"/>
      <c r="U41" s="74"/>
      <c r="V41" s="23"/>
      <c r="W41" s="74"/>
      <c r="X41" s="74"/>
      <c r="Y41" s="74"/>
      <c r="Z41" s="74"/>
      <c r="AA41" s="74"/>
      <c r="AB41" s="74"/>
      <c r="AC41" s="74"/>
      <c r="AD41" s="74"/>
      <c r="AE41" s="74"/>
      <c r="AF41" s="74"/>
      <c r="AG41" s="74"/>
      <c r="AH41" s="74"/>
      <c r="AI41" s="25"/>
      <c r="AJ41" s="74"/>
      <c r="AK41" s="22"/>
      <c r="AL41" s="22"/>
      <c r="AM41" s="22"/>
      <c r="AN41" s="23"/>
      <c r="AO41" s="22"/>
      <c r="AP41" s="22"/>
      <c r="AQ41" s="22"/>
      <c r="AR41" s="74"/>
      <c r="AS41" s="74"/>
      <c r="AT41" s="74"/>
    </row>
    <row r="42" spans="2:46">
      <c r="B42" s="198" t="s">
        <v>111</v>
      </c>
      <c r="C42" s="198" t="s">
        <v>42</v>
      </c>
      <c r="D42" s="65" t="s">
        <v>132</v>
      </c>
      <c r="E42" s="28" t="s">
        <v>114</v>
      </c>
      <c r="F42" s="73"/>
      <c r="G42" s="19"/>
      <c r="H42" s="20">
        <v>44722</v>
      </c>
      <c r="I42" s="21">
        <v>44752</v>
      </c>
      <c r="J42" s="22"/>
      <c r="K42" s="22"/>
      <c r="L42" s="23"/>
      <c r="M42" s="74"/>
      <c r="N42" s="74"/>
      <c r="O42" s="74"/>
      <c r="P42" s="74"/>
      <c r="Q42" s="74"/>
      <c r="R42" s="74"/>
      <c r="S42" s="74"/>
      <c r="T42" s="74"/>
      <c r="U42" s="74"/>
      <c r="V42" s="23"/>
      <c r="W42" s="74"/>
      <c r="X42" s="74"/>
      <c r="Y42" s="74"/>
      <c r="Z42" s="74"/>
      <c r="AA42" s="74"/>
      <c r="AB42" s="74"/>
      <c r="AC42" s="74"/>
      <c r="AD42" s="74"/>
      <c r="AE42" s="74"/>
      <c r="AF42" s="74"/>
      <c r="AG42" s="74"/>
      <c r="AH42" s="74"/>
      <c r="AI42" s="25"/>
      <c r="AJ42" s="74"/>
      <c r="AK42" s="22"/>
      <c r="AL42" s="22"/>
      <c r="AM42" s="22"/>
      <c r="AN42" s="23"/>
      <c r="AO42" s="22"/>
      <c r="AP42" s="22"/>
      <c r="AQ42" s="22"/>
      <c r="AR42" s="74"/>
      <c r="AS42" s="74"/>
      <c r="AT42" s="74"/>
    </row>
    <row r="43" spans="2:46">
      <c r="B43" s="199"/>
      <c r="C43" s="199"/>
      <c r="D43" s="65" t="s">
        <v>133</v>
      </c>
      <c r="E43" s="73" t="s">
        <v>141</v>
      </c>
      <c r="F43" s="73"/>
      <c r="G43" s="19"/>
      <c r="H43" s="20">
        <v>44722</v>
      </c>
      <c r="I43" s="21">
        <v>44752</v>
      </c>
      <c r="J43" s="22"/>
      <c r="K43" s="22"/>
      <c r="L43" s="23"/>
      <c r="M43" s="74"/>
      <c r="N43" s="74"/>
      <c r="O43" s="74"/>
      <c r="P43" s="74"/>
      <c r="Q43" s="74"/>
      <c r="R43" s="74"/>
      <c r="S43" s="74"/>
      <c r="T43" s="74"/>
      <c r="U43" s="74"/>
      <c r="V43" s="23"/>
      <c r="W43" s="74"/>
      <c r="X43" s="74"/>
      <c r="Y43" s="74"/>
      <c r="Z43" s="74"/>
      <c r="AA43" s="74"/>
      <c r="AB43" s="74"/>
      <c r="AC43" s="74"/>
      <c r="AD43" s="74"/>
      <c r="AE43" s="74"/>
      <c r="AF43" s="74"/>
      <c r="AG43" s="74"/>
      <c r="AH43" s="74"/>
      <c r="AI43" s="25"/>
      <c r="AJ43" s="74"/>
      <c r="AK43" s="22"/>
      <c r="AL43" s="22"/>
      <c r="AM43" s="22"/>
      <c r="AN43" s="23"/>
      <c r="AO43" s="22"/>
      <c r="AP43" s="22"/>
      <c r="AQ43" s="22"/>
      <c r="AR43" s="74"/>
      <c r="AS43" s="74"/>
      <c r="AT43" s="74"/>
    </row>
    <row r="44" spans="2:46">
      <c r="B44" s="198" t="s">
        <v>111</v>
      </c>
      <c r="C44" s="198" t="s">
        <v>42</v>
      </c>
      <c r="D44" s="65" t="s">
        <v>134</v>
      </c>
      <c r="E44" s="28" t="s">
        <v>114</v>
      </c>
      <c r="F44" s="73"/>
      <c r="G44" s="19"/>
      <c r="H44" s="20">
        <v>44727</v>
      </c>
      <c r="I44" s="21">
        <v>44755</v>
      </c>
      <c r="J44" s="22"/>
      <c r="K44" s="22"/>
      <c r="L44" s="23"/>
      <c r="M44" s="74"/>
      <c r="N44" s="74"/>
      <c r="O44" s="74"/>
      <c r="P44" s="74"/>
      <c r="Q44" s="74"/>
      <c r="R44" s="74"/>
      <c r="S44" s="74"/>
      <c r="T44" s="74"/>
      <c r="U44" s="74"/>
      <c r="V44" s="23"/>
      <c r="W44" s="74"/>
      <c r="X44" s="74"/>
      <c r="Y44" s="74"/>
      <c r="Z44" s="74"/>
      <c r="AA44" s="74"/>
      <c r="AB44" s="74"/>
      <c r="AC44" s="74"/>
      <c r="AD44" s="74"/>
      <c r="AE44" s="74"/>
      <c r="AF44" s="74"/>
      <c r="AG44" s="74"/>
      <c r="AH44" s="74"/>
      <c r="AI44" s="25"/>
      <c r="AJ44" s="74"/>
      <c r="AK44" s="22"/>
      <c r="AL44" s="22"/>
      <c r="AM44" s="22"/>
      <c r="AN44" s="23"/>
      <c r="AO44" s="22"/>
      <c r="AP44" s="22"/>
      <c r="AQ44" s="22"/>
      <c r="AR44" s="74"/>
      <c r="AS44" s="74"/>
      <c r="AT44" s="74"/>
    </row>
    <row r="45" spans="2:46">
      <c r="B45" s="199"/>
      <c r="C45" s="199"/>
      <c r="D45" s="65" t="s">
        <v>135</v>
      </c>
      <c r="E45" s="73">
        <v>6444</v>
      </c>
      <c r="F45" s="73"/>
      <c r="G45" s="19"/>
      <c r="H45" s="20">
        <v>44727</v>
      </c>
      <c r="I45" s="21">
        <v>44755</v>
      </c>
      <c r="J45" s="22"/>
      <c r="K45" s="22"/>
      <c r="L45" s="23"/>
      <c r="M45" s="74"/>
      <c r="N45" s="74"/>
      <c r="O45" s="74"/>
      <c r="P45" s="74"/>
      <c r="Q45" s="74"/>
      <c r="R45" s="74"/>
      <c r="S45" s="74"/>
      <c r="T45" s="74"/>
      <c r="U45" s="74"/>
      <c r="V45" s="23"/>
      <c r="W45" s="74"/>
      <c r="X45" s="74"/>
      <c r="Y45" s="74"/>
      <c r="Z45" s="74"/>
      <c r="AA45" s="74"/>
      <c r="AB45" s="74"/>
      <c r="AC45" s="74"/>
      <c r="AD45" s="74"/>
      <c r="AE45" s="74"/>
      <c r="AF45" s="74"/>
      <c r="AG45" s="74"/>
      <c r="AH45" s="74"/>
      <c r="AI45" s="25"/>
      <c r="AJ45" s="74"/>
      <c r="AK45" s="22"/>
      <c r="AL45" s="22"/>
      <c r="AM45" s="22"/>
      <c r="AN45" s="23"/>
      <c r="AO45" s="22"/>
      <c r="AP45" s="22"/>
      <c r="AQ45" s="22"/>
      <c r="AR45" s="74"/>
      <c r="AS45" s="74"/>
      <c r="AT45" s="74"/>
    </row>
    <row r="46" spans="2:46">
      <c r="B46" s="198" t="s">
        <v>111</v>
      </c>
      <c r="C46" s="198" t="s">
        <v>42</v>
      </c>
      <c r="D46" s="65" t="s">
        <v>136</v>
      </c>
      <c r="E46" s="28" t="s">
        <v>114</v>
      </c>
      <c r="F46" s="73"/>
      <c r="G46" s="19"/>
      <c r="H46" s="20">
        <v>44724</v>
      </c>
      <c r="I46" s="21">
        <v>44752</v>
      </c>
      <c r="J46" s="22"/>
      <c r="K46" s="22"/>
      <c r="L46" s="23"/>
      <c r="M46" s="74"/>
      <c r="N46" s="74"/>
      <c r="O46" s="74"/>
      <c r="P46" s="74"/>
      <c r="Q46" s="74"/>
      <c r="R46" s="74"/>
      <c r="S46" s="74"/>
      <c r="T46" s="74"/>
      <c r="U46" s="74"/>
      <c r="V46" s="23"/>
      <c r="W46" s="74"/>
      <c r="X46" s="74"/>
      <c r="Y46" s="74"/>
      <c r="Z46" s="74"/>
      <c r="AA46" s="74"/>
      <c r="AB46" s="74"/>
      <c r="AC46" s="74"/>
      <c r="AD46" s="74"/>
      <c r="AE46" s="74"/>
      <c r="AF46" s="74"/>
      <c r="AG46" s="74"/>
      <c r="AH46" s="74"/>
      <c r="AI46" s="25"/>
      <c r="AJ46" s="74"/>
      <c r="AK46" s="22"/>
      <c r="AL46" s="22"/>
      <c r="AM46" s="22"/>
      <c r="AN46" s="23"/>
      <c r="AO46" s="22"/>
      <c r="AP46" s="22"/>
      <c r="AQ46" s="22"/>
      <c r="AR46" s="74"/>
      <c r="AS46" s="74"/>
      <c r="AT46" s="74"/>
    </row>
    <row r="47" spans="2:46">
      <c r="B47" s="199"/>
      <c r="C47" s="199"/>
      <c r="D47" s="65" t="s">
        <v>137</v>
      </c>
      <c r="E47" s="73" t="s">
        <v>146</v>
      </c>
      <c r="F47" s="73"/>
      <c r="G47" s="19"/>
      <c r="H47" s="21">
        <v>44724</v>
      </c>
      <c r="I47" s="21">
        <v>44752</v>
      </c>
      <c r="J47" s="22"/>
      <c r="K47" s="22"/>
      <c r="L47" s="23"/>
      <c r="M47" s="74"/>
      <c r="N47" s="74"/>
      <c r="O47" s="74"/>
      <c r="P47" s="74"/>
      <c r="Q47" s="74"/>
      <c r="R47" s="74"/>
      <c r="S47" s="74"/>
      <c r="T47" s="74"/>
      <c r="U47" s="74"/>
      <c r="V47" s="23"/>
      <c r="W47" s="74"/>
      <c r="X47" s="74"/>
      <c r="Y47" s="74"/>
      <c r="Z47" s="74"/>
      <c r="AA47" s="74"/>
      <c r="AB47" s="74"/>
      <c r="AC47" s="74"/>
      <c r="AD47" s="74"/>
      <c r="AE47" s="74"/>
      <c r="AF47" s="74"/>
      <c r="AG47" s="74"/>
      <c r="AH47" s="74"/>
      <c r="AI47" s="25"/>
      <c r="AJ47" s="74"/>
      <c r="AK47" s="22"/>
      <c r="AL47" s="22"/>
      <c r="AM47" s="22"/>
      <c r="AN47" s="23"/>
      <c r="AO47" s="22"/>
      <c r="AP47" s="22"/>
      <c r="AQ47" s="22"/>
      <c r="AR47" s="74"/>
      <c r="AS47" s="74"/>
      <c r="AT47" s="74"/>
    </row>
    <row r="48" spans="2:46">
      <c r="B48" s="198" t="s">
        <v>111</v>
      </c>
      <c r="C48" s="198" t="s">
        <v>42</v>
      </c>
      <c r="D48" s="66" t="s">
        <v>138</v>
      </c>
      <c r="E48" s="28" t="s">
        <v>114</v>
      </c>
      <c r="F48" s="73"/>
      <c r="G48" s="19"/>
      <c r="H48" s="21">
        <v>44724</v>
      </c>
      <c r="I48" s="21">
        <v>44749</v>
      </c>
      <c r="J48" s="22"/>
      <c r="K48" s="22"/>
      <c r="L48" s="23"/>
      <c r="M48" s="74"/>
      <c r="N48" s="74"/>
      <c r="O48" s="74"/>
      <c r="P48" s="74"/>
      <c r="Q48" s="74"/>
      <c r="R48" s="74"/>
      <c r="S48" s="74"/>
      <c r="T48" s="74"/>
      <c r="U48" s="74"/>
      <c r="V48" s="23"/>
      <c r="W48" s="74"/>
      <c r="X48" s="74"/>
      <c r="Y48" s="74"/>
      <c r="Z48" s="74"/>
      <c r="AA48" s="74"/>
      <c r="AB48" s="74"/>
      <c r="AC48" s="74"/>
      <c r="AD48" s="74"/>
      <c r="AE48" s="74"/>
      <c r="AF48" s="74"/>
      <c r="AG48" s="74"/>
      <c r="AH48" s="74"/>
      <c r="AI48" s="23"/>
      <c r="AJ48" s="74"/>
      <c r="AK48" s="22"/>
      <c r="AL48" s="22"/>
      <c r="AM48" s="22"/>
      <c r="AN48" s="23"/>
      <c r="AO48" s="22"/>
      <c r="AP48" s="22"/>
      <c r="AQ48" s="22"/>
      <c r="AR48" s="74"/>
      <c r="AS48" s="74"/>
      <c r="AT48" s="74"/>
    </row>
    <row r="49" spans="1:46">
      <c r="B49" s="199"/>
      <c r="C49" s="199"/>
      <c r="D49" s="66" t="s">
        <v>139</v>
      </c>
      <c r="E49" s="29" t="s">
        <v>140</v>
      </c>
      <c r="F49" s="73"/>
      <c r="G49" s="19"/>
      <c r="H49" s="21">
        <v>44724</v>
      </c>
      <c r="I49" s="21">
        <v>44749</v>
      </c>
      <c r="J49" s="22"/>
      <c r="K49" s="22"/>
      <c r="L49" s="23"/>
      <c r="M49" s="74"/>
      <c r="N49" s="74"/>
      <c r="O49" s="74"/>
      <c r="P49" s="74"/>
      <c r="Q49" s="74"/>
      <c r="R49" s="74"/>
      <c r="S49" s="74"/>
      <c r="T49" s="74"/>
      <c r="U49" s="74"/>
      <c r="V49" s="23"/>
      <c r="W49" s="74"/>
      <c r="X49" s="74"/>
      <c r="Y49" s="74"/>
      <c r="Z49" s="74"/>
      <c r="AA49" s="74"/>
      <c r="AB49" s="74"/>
      <c r="AC49" s="74"/>
      <c r="AD49" s="74"/>
      <c r="AE49" s="74"/>
      <c r="AF49" s="74"/>
      <c r="AG49" s="74"/>
      <c r="AH49" s="74"/>
      <c r="AI49" s="23"/>
      <c r="AJ49" s="74"/>
      <c r="AK49" s="22"/>
      <c r="AL49" s="22"/>
      <c r="AM49" s="22"/>
      <c r="AN49" s="23"/>
      <c r="AO49" s="22"/>
      <c r="AP49" s="22"/>
      <c r="AQ49" s="22"/>
      <c r="AR49" s="74"/>
      <c r="AS49" s="74"/>
      <c r="AT49" s="74"/>
    </row>
    <row r="50" spans="1:46">
      <c r="B50" s="198" t="s">
        <v>111</v>
      </c>
      <c r="C50" s="198" t="s">
        <v>42</v>
      </c>
      <c r="D50" s="66" t="s">
        <v>143</v>
      </c>
      <c r="E50" s="28" t="s">
        <v>114</v>
      </c>
      <c r="F50" s="73"/>
      <c r="G50" s="19"/>
      <c r="H50" s="21">
        <v>44738</v>
      </c>
      <c r="I50" s="21">
        <v>44765</v>
      </c>
      <c r="J50" s="22"/>
      <c r="K50" s="22"/>
      <c r="L50" s="23"/>
      <c r="M50" s="74"/>
      <c r="N50" s="74"/>
      <c r="O50" s="74"/>
      <c r="P50" s="74"/>
      <c r="Q50" s="74"/>
      <c r="R50" s="74"/>
      <c r="S50" s="74"/>
      <c r="T50" s="74"/>
      <c r="U50" s="74"/>
      <c r="V50" s="23"/>
      <c r="W50" s="74"/>
      <c r="X50" s="74"/>
      <c r="Y50" s="74"/>
      <c r="Z50" s="74"/>
      <c r="AA50" s="74"/>
      <c r="AB50" s="74"/>
      <c r="AC50" s="74"/>
      <c r="AD50" s="74"/>
      <c r="AE50" s="74"/>
      <c r="AF50" s="74"/>
      <c r="AG50" s="74"/>
      <c r="AH50" s="74"/>
      <c r="AI50" s="23"/>
      <c r="AJ50" s="74"/>
      <c r="AK50" s="22"/>
      <c r="AL50" s="22"/>
      <c r="AM50" s="22"/>
      <c r="AN50" s="23"/>
      <c r="AO50" s="22"/>
      <c r="AP50" s="22"/>
      <c r="AQ50" s="22"/>
      <c r="AR50" s="74"/>
      <c r="AS50" s="74"/>
      <c r="AT50" s="74"/>
    </row>
    <row r="51" spans="1:46">
      <c r="B51" s="199"/>
      <c r="C51" s="199"/>
      <c r="D51" s="66" t="s">
        <v>144</v>
      </c>
      <c r="E51" s="29" t="s">
        <v>142</v>
      </c>
      <c r="F51" s="73"/>
      <c r="G51" s="19"/>
      <c r="H51" s="21">
        <v>44735</v>
      </c>
      <c r="I51" s="21">
        <v>44765</v>
      </c>
      <c r="J51" s="22"/>
      <c r="K51" s="22"/>
      <c r="L51" s="23"/>
      <c r="M51" s="74"/>
      <c r="N51" s="74"/>
      <c r="O51" s="74"/>
      <c r="P51" s="74"/>
      <c r="Q51" s="74"/>
      <c r="R51" s="74"/>
      <c r="S51" s="74"/>
      <c r="T51" s="74"/>
      <c r="U51" s="74"/>
      <c r="V51" s="23"/>
      <c r="W51" s="74"/>
      <c r="X51" s="74"/>
      <c r="Y51" s="74"/>
      <c r="Z51" s="74"/>
      <c r="AA51" s="74"/>
      <c r="AB51" s="74"/>
      <c r="AC51" s="74"/>
      <c r="AD51" s="74"/>
      <c r="AE51" s="74"/>
      <c r="AF51" s="74"/>
      <c r="AG51" s="74"/>
      <c r="AH51" s="74"/>
      <c r="AI51" s="25"/>
      <c r="AJ51" s="74"/>
      <c r="AK51" s="22"/>
      <c r="AL51" s="22"/>
      <c r="AM51" s="22"/>
      <c r="AN51" s="23"/>
      <c r="AO51" s="22"/>
      <c r="AP51" s="22"/>
      <c r="AQ51" s="22"/>
      <c r="AR51" s="74"/>
      <c r="AS51" s="74"/>
      <c r="AT51" s="74"/>
    </row>
    <row r="52" spans="1:46">
      <c r="B52" s="198"/>
      <c r="C52" s="198"/>
      <c r="D52" s="67" t="s">
        <v>145</v>
      </c>
      <c r="E52" s="28" t="s">
        <v>114</v>
      </c>
      <c r="F52" s="23"/>
      <c r="G52" s="19"/>
      <c r="H52" s="21">
        <v>44730</v>
      </c>
      <c r="I52" s="21">
        <v>44757</v>
      </c>
      <c r="J52" s="22"/>
      <c r="K52" s="22"/>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22"/>
      <c r="AL52" s="22"/>
      <c r="AM52" s="22"/>
      <c r="AN52" s="23"/>
      <c r="AO52" s="22"/>
      <c r="AP52" s="22"/>
      <c r="AQ52" s="22"/>
      <c r="AR52" s="74"/>
      <c r="AS52" s="74"/>
      <c r="AT52" s="74"/>
    </row>
    <row r="53" spans="1:46">
      <c r="B53" s="199"/>
      <c r="C53" s="199"/>
      <c r="D53" s="68" t="s">
        <v>137</v>
      </c>
      <c r="E53" s="23" t="s">
        <v>147</v>
      </c>
      <c r="F53" s="23"/>
      <c r="G53" s="19"/>
      <c r="H53" s="60">
        <v>44730</v>
      </c>
      <c r="I53" s="60">
        <v>44757</v>
      </c>
      <c r="J53" s="22"/>
      <c r="K53" s="22"/>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22"/>
      <c r="AL53" s="22"/>
      <c r="AM53" s="22"/>
      <c r="AN53" s="74"/>
      <c r="AO53" s="22"/>
      <c r="AP53" s="22"/>
      <c r="AQ53" s="22"/>
      <c r="AR53" s="74"/>
      <c r="AS53" s="74"/>
      <c r="AT53" s="74"/>
    </row>
    <row r="54" spans="1:46">
      <c r="A54" s="18"/>
      <c r="B54" s="201" t="s">
        <v>174</v>
      </c>
      <c r="C54" s="200" t="s">
        <v>42</v>
      </c>
      <c r="D54" s="72" t="s">
        <v>194</v>
      </c>
      <c r="E54" s="59" t="s">
        <v>103</v>
      </c>
      <c r="F54" s="73"/>
      <c r="G54" s="19"/>
      <c r="H54" s="20">
        <v>44722</v>
      </c>
      <c r="I54" s="20">
        <v>44754</v>
      </c>
      <c r="J54" s="22"/>
      <c r="K54" s="22"/>
      <c r="L54" s="23"/>
      <c r="M54" s="24"/>
      <c r="N54" s="74"/>
      <c r="O54" s="74"/>
      <c r="P54" s="24"/>
      <c r="Q54" s="74"/>
      <c r="R54" s="24"/>
      <c r="S54" s="24"/>
      <c r="T54" s="24"/>
      <c r="U54" s="24"/>
      <c r="V54" s="23"/>
      <c r="W54" s="24"/>
      <c r="X54" s="24"/>
      <c r="Y54" s="24"/>
      <c r="Z54" s="24"/>
      <c r="AA54" s="24"/>
      <c r="AB54" s="74"/>
      <c r="AC54" s="74"/>
      <c r="AD54" s="24"/>
      <c r="AE54" s="74"/>
      <c r="AF54" s="24"/>
      <c r="AG54" s="74"/>
      <c r="AH54" s="74"/>
      <c r="AI54" s="25"/>
      <c r="AJ54" s="74"/>
      <c r="AK54" s="22"/>
      <c r="AL54" s="22"/>
      <c r="AM54" s="22"/>
      <c r="AN54" s="23"/>
      <c r="AO54" s="22"/>
      <c r="AP54" s="22"/>
      <c r="AQ54" s="22"/>
      <c r="AR54" s="74"/>
      <c r="AS54" s="74"/>
      <c r="AT54" s="74"/>
    </row>
    <row r="55" spans="1:46">
      <c r="A55" s="18"/>
      <c r="B55" s="202"/>
      <c r="C55" s="200"/>
      <c r="D55" s="72" t="s">
        <v>195</v>
      </c>
      <c r="E55" s="59">
        <v>7301</v>
      </c>
      <c r="F55" s="73"/>
      <c r="G55" s="19"/>
      <c r="H55" s="20">
        <v>44722</v>
      </c>
      <c r="I55" s="20">
        <v>44754</v>
      </c>
      <c r="J55" s="22"/>
      <c r="K55" s="22"/>
      <c r="L55" s="23"/>
      <c r="M55" s="24"/>
      <c r="N55" s="74"/>
      <c r="O55" s="74"/>
      <c r="P55" s="24"/>
      <c r="Q55" s="74"/>
      <c r="R55" s="24"/>
      <c r="S55" s="24"/>
      <c r="T55" s="24"/>
      <c r="U55" s="24"/>
      <c r="V55" s="23"/>
      <c r="W55" s="24"/>
      <c r="X55" s="24"/>
      <c r="Y55" s="24"/>
      <c r="Z55" s="24"/>
      <c r="AA55" s="24"/>
      <c r="AB55" s="74"/>
      <c r="AC55" s="74"/>
      <c r="AD55" s="24"/>
      <c r="AE55" s="74"/>
      <c r="AF55" s="24"/>
      <c r="AG55" s="74"/>
      <c r="AH55" s="74"/>
      <c r="AI55" s="25"/>
      <c r="AJ55" s="74"/>
      <c r="AK55" s="22"/>
      <c r="AL55" s="22"/>
      <c r="AM55" s="22"/>
      <c r="AN55" s="23"/>
      <c r="AO55" s="22"/>
      <c r="AP55" s="22"/>
      <c r="AQ55" s="22"/>
      <c r="AR55" s="74"/>
      <c r="AS55" s="74"/>
      <c r="AT55" s="74"/>
    </row>
    <row r="56" spans="1:46">
      <c r="A56" s="18"/>
      <c r="B56" s="198" t="s">
        <v>174</v>
      </c>
      <c r="C56" s="200" t="s">
        <v>42</v>
      </c>
      <c r="D56" s="70" t="s">
        <v>196</v>
      </c>
      <c r="E56" s="59" t="s">
        <v>103</v>
      </c>
      <c r="F56" s="73"/>
      <c r="G56" s="19"/>
      <c r="H56" s="20">
        <v>44722</v>
      </c>
      <c r="I56" s="20">
        <v>44748</v>
      </c>
      <c r="J56" s="22"/>
      <c r="K56" s="22"/>
      <c r="L56" s="23"/>
      <c r="M56" s="24"/>
      <c r="N56" s="74"/>
      <c r="O56" s="74"/>
      <c r="P56" s="24"/>
      <c r="Q56" s="74"/>
      <c r="R56" s="24"/>
      <c r="S56" s="24"/>
      <c r="T56" s="24"/>
      <c r="U56" s="24"/>
      <c r="V56" s="23"/>
      <c r="W56" s="24"/>
      <c r="X56" s="24"/>
      <c r="Y56" s="24"/>
      <c r="Z56" s="24"/>
      <c r="AA56" s="24"/>
      <c r="AB56" s="74"/>
      <c r="AC56" s="74"/>
      <c r="AD56" s="24"/>
      <c r="AE56" s="74"/>
      <c r="AF56" s="24"/>
      <c r="AG56" s="74"/>
      <c r="AH56" s="74"/>
      <c r="AI56" s="25"/>
      <c r="AJ56" s="74"/>
      <c r="AK56" s="22"/>
      <c r="AL56" s="22"/>
      <c r="AM56" s="22"/>
      <c r="AN56" s="23"/>
      <c r="AO56" s="22"/>
      <c r="AP56" s="22"/>
      <c r="AQ56" s="22"/>
      <c r="AR56" s="74"/>
      <c r="AS56" s="74"/>
      <c r="AT56" s="74"/>
    </row>
    <row r="57" spans="1:46">
      <c r="A57" s="18"/>
      <c r="B57" s="199"/>
      <c r="C57" s="200"/>
      <c r="D57" s="70" t="s">
        <v>195</v>
      </c>
      <c r="E57" s="59">
        <v>7301</v>
      </c>
      <c r="F57" s="73"/>
      <c r="G57" s="19"/>
      <c r="H57" s="20">
        <v>44722</v>
      </c>
      <c r="I57" s="20">
        <v>44748</v>
      </c>
      <c r="J57" s="22"/>
      <c r="K57" s="22"/>
      <c r="L57" s="23"/>
      <c r="M57" s="24"/>
      <c r="N57" s="74"/>
      <c r="O57" s="74"/>
      <c r="P57" s="24"/>
      <c r="Q57" s="74"/>
      <c r="R57" s="24"/>
      <c r="S57" s="24"/>
      <c r="T57" s="24"/>
      <c r="U57" s="24"/>
      <c r="V57" s="23"/>
      <c r="W57" s="24"/>
      <c r="X57" s="24"/>
      <c r="Y57" s="24"/>
      <c r="Z57" s="24"/>
      <c r="AA57" s="24"/>
      <c r="AB57" s="74"/>
      <c r="AC57" s="74"/>
      <c r="AD57" s="24"/>
      <c r="AE57" s="74"/>
      <c r="AF57" s="24"/>
      <c r="AG57" s="74"/>
      <c r="AH57" s="74"/>
      <c r="AI57" s="25"/>
      <c r="AJ57" s="74"/>
      <c r="AK57" s="22"/>
      <c r="AL57" s="22"/>
      <c r="AM57" s="22"/>
      <c r="AN57" s="23"/>
      <c r="AO57" s="22"/>
      <c r="AP57" s="22"/>
      <c r="AQ57" s="22"/>
      <c r="AR57" s="74"/>
      <c r="AS57" s="74"/>
      <c r="AT57" s="74"/>
    </row>
    <row r="58" spans="1:46">
      <c r="A58" s="18"/>
      <c r="B58" s="198" t="s">
        <v>174</v>
      </c>
      <c r="C58" s="200" t="s">
        <v>42</v>
      </c>
      <c r="D58" s="70" t="s">
        <v>197</v>
      </c>
      <c r="E58" s="59" t="s">
        <v>114</v>
      </c>
      <c r="F58" s="73"/>
      <c r="G58" s="19"/>
      <c r="H58" s="20">
        <v>44720</v>
      </c>
      <c r="I58" s="20">
        <v>44747</v>
      </c>
      <c r="J58" s="22"/>
      <c r="K58" s="22"/>
      <c r="L58" s="23"/>
      <c r="M58" s="24"/>
      <c r="N58" s="74"/>
      <c r="O58" s="74"/>
      <c r="P58" s="24"/>
      <c r="Q58" s="74"/>
      <c r="R58" s="24"/>
      <c r="S58" s="24"/>
      <c r="T58" s="24"/>
      <c r="U58" s="24"/>
      <c r="V58" s="26"/>
      <c r="W58" s="24"/>
      <c r="X58" s="24"/>
      <c r="Y58" s="24"/>
      <c r="Z58" s="24"/>
      <c r="AA58" s="24"/>
      <c r="AB58" s="74"/>
      <c r="AC58" s="74"/>
      <c r="AD58" s="24"/>
      <c r="AE58" s="74"/>
      <c r="AF58" s="24"/>
      <c r="AG58" s="74"/>
      <c r="AH58" s="74"/>
      <c r="AI58" s="23"/>
      <c r="AJ58" s="74"/>
      <c r="AK58" s="22"/>
      <c r="AL58" s="22"/>
      <c r="AM58" s="22"/>
      <c r="AN58" s="23"/>
      <c r="AO58" s="22"/>
      <c r="AP58" s="22"/>
      <c r="AQ58" s="22"/>
      <c r="AR58" s="74"/>
      <c r="AS58" s="74"/>
      <c r="AT58" s="74"/>
    </row>
    <row r="59" spans="1:46">
      <c r="A59" s="18"/>
      <c r="B59" s="199"/>
      <c r="C59" s="200"/>
      <c r="D59" s="70" t="s">
        <v>195</v>
      </c>
      <c r="E59" s="59">
        <v>2111</v>
      </c>
      <c r="F59" s="73"/>
      <c r="G59" s="19"/>
      <c r="H59" s="20">
        <v>44720</v>
      </c>
      <c r="I59" s="20">
        <v>44747</v>
      </c>
      <c r="J59" s="22"/>
      <c r="K59" s="22"/>
      <c r="L59" s="23"/>
      <c r="M59" s="24"/>
      <c r="N59" s="74"/>
      <c r="O59" s="74"/>
      <c r="P59" s="24"/>
      <c r="Q59" s="74"/>
      <c r="R59" s="24"/>
      <c r="S59" s="24"/>
      <c r="T59" s="24"/>
      <c r="U59" s="24"/>
      <c r="V59" s="23"/>
      <c r="W59" s="24"/>
      <c r="X59" s="24"/>
      <c r="Y59" s="24"/>
      <c r="Z59" s="24"/>
      <c r="AA59" s="24"/>
      <c r="AB59" s="74"/>
      <c r="AC59" s="74"/>
      <c r="AD59" s="24"/>
      <c r="AE59" s="74"/>
      <c r="AF59" s="24"/>
      <c r="AG59" s="74"/>
      <c r="AH59" s="74"/>
      <c r="AI59" s="25"/>
      <c r="AJ59" s="74"/>
      <c r="AK59" s="22"/>
      <c r="AL59" s="22"/>
      <c r="AM59" s="22"/>
      <c r="AN59" s="23"/>
      <c r="AO59" s="22"/>
      <c r="AP59" s="22"/>
      <c r="AQ59" s="22"/>
      <c r="AR59" s="74"/>
      <c r="AS59" s="74"/>
      <c r="AT59" s="74"/>
    </row>
    <row r="60" spans="1:46">
      <c r="A60" s="18"/>
      <c r="B60" s="198" t="s">
        <v>174</v>
      </c>
      <c r="C60" s="200" t="s">
        <v>42</v>
      </c>
      <c r="D60" s="70" t="s">
        <v>198</v>
      </c>
      <c r="E60" s="59" t="s">
        <v>114</v>
      </c>
      <c r="F60" s="73"/>
      <c r="G60" s="19"/>
      <c r="H60" s="20">
        <v>44732</v>
      </c>
      <c r="I60" s="20">
        <v>44757</v>
      </c>
      <c r="J60" s="22"/>
      <c r="K60" s="22"/>
      <c r="L60" s="23"/>
      <c r="M60" s="24"/>
      <c r="N60" s="74"/>
      <c r="O60" s="74"/>
      <c r="P60" s="24"/>
      <c r="Q60" s="74"/>
      <c r="R60" s="24"/>
      <c r="S60" s="24"/>
      <c r="T60" s="24"/>
      <c r="U60" s="24"/>
      <c r="V60" s="23"/>
      <c r="W60" s="24"/>
      <c r="X60" s="24"/>
      <c r="Y60" s="24"/>
      <c r="Z60" s="24"/>
      <c r="AA60" s="24"/>
      <c r="AB60" s="74"/>
      <c r="AC60" s="74"/>
      <c r="AD60" s="24"/>
      <c r="AE60" s="74"/>
      <c r="AF60" s="24"/>
      <c r="AG60" s="74"/>
      <c r="AH60" s="74"/>
      <c r="AI60" s="23"/>
      <c r="AJ60" s="74"/>
      <c r="AK60" s="22"/>
      <c r="AL60" s="22"/>
      <c r="AM60" s="22"/>
      <c r="AN60" s="23"/>
      <c r="AO60" s="22"/>
      <c r="AP60" s="22"/>
      <c r="AQ60" s="22"/>
      <c r="AR60" s="74"/>
      <c r="AS60" s="74"/>
      <c r="AT60" s="74"/>
    </row>
    <row r="61" spans="1:46">
      <c r="A61" s="18"/>
      <c r="B61" s="199"/>
      <c r="C61" s="200"/>
      <c r="D61" s="70" t="s">
        <v>195</v>
      </c>
      <c r="E61" s="59">
        <v>2111</v>
      </c>
      <c r="F61" s="73"/>
      <c r="G61" s="19"/>
      <c r="H61" s="20">
        <v>44732</v>
      </c>
      <c r="I61" s="20">
        <v>44757</v>
      </c>
      <c r="J61" s="22"/>
      <c r="K61" s="22"/>
      <c r="L61" s="23"/>
      <c r="M61" s="24"/>
      <c r="N61" s="74"/>
      <c r="O61" s="74"/>
      <c r="P61" s="24"/>
      <c r="Q61" s="74"/>
      <c r="R61" s="24"/>
      <c r="S61" s="24"/>
      <c r="T61" s="24"/>
      <c r="U61" s="24"/>
      <c r="V61" s="23"/>
      <c r="W61" s="24"/>
      <c r="X61" s="24"/>
      <c r="Y61" s="24"/>
      <c r="Z61" s="24"/>
      <c r="AA61" s="24"/>
      <c r="AB61" s="74"/>
      <c r="AC61" s="74"/>
      <c r="AD61" s="24"/>
      <c r="AE61" s="74"/>
      <c r="AF61" s="24"/>
      <c r="AG61" s="74"/>
      <c r="AH61" s="74"/>
      <c r="AI61" s="25"/>
      <c r="AJ61" s="74"/>
      <c r="AK61" s="22"/>
      <c r="AL61" s="22"/>
      <c r="AM61" s="22"/>
      <c r="AN61" s="23"/>
      <c r="AO61" s="22"/>
      <c r="AP61" s="22"/>
      <c r="AQ61" s="22"/>
      <c r="AR61" s="74"/>
      <c r="AS61" s="74"/>
      <c r="AT61" s="74"/>
    </row>
    <row r="62" spans="1:46">
      <c r="A62" s="18"/>
      <c r="B62" s="198" t="s">
        <v>174</v>
      </c>
      <c r="C62" s="200" t="s">
        <v>42</v>
      </c>
      <c r="D62" s="70" t="s">
        <v>199</v>
      </c>
      <c r="E62" s="59" t="s">
        <v>114</v>
      </c>
      <c r="F62" s="73"/>
      <c r="G62" s="19"/>
      <c r="H62" s="20">
        <v>44736</v>
      </c>
      <c r="I62" s="20">
        <v>44766</v>
      </c>
      <c r="J62" s="22"/>
      <c r="K62" s="22"/>
      <c r="L62" s="23"/>
      <c r="M62" s="24"/>
      <c r="N62" s="74"/>
      <c r="O62" s="74"/>
      <c r="P62" s="24"/>
      <c r="Q62" s="74"/>
      <c r="R62" s="24"/>
      <c r="S62" s="24"/>
      <c r="T62" s="24"/>
      <c r="U62" s="24"/>
      <c r="V62" s="23"/>
      <c r="W62" s="24"/>
      <c r="X62" s="24"/>
      <c r="Y62" s="24"/>
      <c r="Z62" s="24"/>
      <c r="AA62" s="24"/>
      <c r="AB62" s="74"/>
      <c r="AC62" s="74"/>
      <c r="AD62" s="24"/>
      <c r="AE62" s="74"/>
      <c r="AF62" s="24"/>
      <c r="AG62" s="74"/>
      <c r="AH62" s="74"/>
      <c r="AI62" s="23"/>
      <c r="AJ62" s="74"/>
      <c r="AK62" s="22"/>
      <c r="AL62" s="22"/>
      <c r="AM62" s="22"/>
      <c r="AN62" s="23"/>
      <c r="AO62" s="22"/>
      <c r="AP62" s="22"/>
      <c r="AQ62" s="22"/>
      <c r="AR62" s="74"/>
      <c r="AS62" s="74"/>
      <c r="AT62" s="74"/>
    </row>
    <row r="63" spans="1:46">
      <c r="A63" s="18"/>
      <c r="B63" s="199"/>
      <c r="C63" s="200"/>
      <c r="D63" s="70" t="s">
        <v>195</v>
      </c>
      <c r="E63" s="59">
        <v>126</v>
      </c>
      <c r="F63" s="73"/>
      <c r="G63" s="19"/>
      <c r="H63" s="20">
        <v>44736</v>
      </c>
      <c r="I63" s="20">
        <v>44766</v>
      </c>
      <c r="J63" s="22"/>
      <c r="K63" s="22"/>
      <c r="L63" s="23"/>
      <c r="M63" s="24"/>
      <c r="N63" s="74"/>
      <c r="O63" s="74"/>
      <c r="P63" s="24"/>
      <c r="Q63" s="74"/>
      <c r="R63" s="24"/>
      <c r="S63" s="24"/>
      <c r="T63" s="24"/>
      <c r="U63" s="24"/>
      <c r="V63" s="23"/>
      <c r="W63" s="24"/>
      <c r="X63" s="24"/>
      <c r="Y63" s="24"/>
      <c r="Z63" s="24"/>
      <c r="AA63" s="24"/>
      <c r="AB63" s="74"/>
      <c r="AC63" s="74"/>
      <c r="AD63" s="24"/>
      <c r="AE63" s="74"/>
      <c r="AF63" s="24"/>
      <c r="AG63" s="74"/>
      <c r="AH63" s="74"/>
      <c r="AI63" s="25"/>
      <c r="AJ63" s="74"/>
      <c r="AK63" s="22"/>
      <c r="AL63" s="22"/>
      <c r="AM63" s="22"/>
      <c r="AN63" s="23"/>
      <c r="AO63" s="22"/>
      <c r="AP63" s="22"/>
      <c r="AQ63" s="22"/>
      <c r="AR63" s="74"/>
      <c r="AS63" s="74"/>
      <c r="AT63" s="74"/>
    </row>
    <row r="64" spans="1:46">
      <c r="B64" s="198" t="s">
        <v>174</v>
      </c>
      <c r="C64" s="200" t="s">
        <v>42</v>
      </c>
      <c r="D64" s="70" t="s">
        <v>200</v>
      </c>
      <c r="E64" s="59" t="s">
        <v>114</v>
      </c>
      <c r="F64" s="73"/>
      <c r="G64" s="19"/>
      <c r="H64" s="20">
        <v>44737</v>
      </c>
      <c r="I64" s="20">
        <v>44760</v>
      </c>
      <c r="J64" s="22"/>
      <c r="K64" s="22"/>
      <c r="L64" s="23"/>
      <c r="M64" s="74"/>
      <c r="N64" s="74"/>
      <c r="O64" s="74"/>
      <c r="P64" s="74"/>
      <c r="Q64" s="74"/>
      <c r="R64" s="74"/>
      <c r="S64" s="74"/>
      <c r="T64" s="74"/>
      <c r="U64" s="74"/>
      <c r="V64" s="23"/>
      <c r="W64" s="74"/>
      <c r="X64" s="74"/>
      <c r="Y64" s="74"/>
      <c r="Z64" s="74"/>
      <c r="AA64" s="74"/>
      <c r="AB64" s="74"/>
      <c r="AC64" s="74"/>
      <c r="AD64" s="74"/>
      <c r="AE64" s="74"/>
      <c r="AF64" s="74"/>
      <c r="AG64" s="74"/>
      <c r="AH64" s="74"/>
      <c r="AI64" s="23"/>
      <c r="AJ64" s="74"/>
      <c r="AK64" s="22"/>
      <c r="AL64" s="22"/>
      <c r="AM64" s="22"/>
      <c r="AN64" s="23"/>
      <c r="AO64" s="22"/>
      <c r="AP64" s="22"/>
      <c r="AQ64" s="22"/>
      <c r="AR64" s="74"/>
      <c r="AS64" s="74"/>
      <c r="AT64" s="74"/>
    </row>
    <row r="65" spans="2:46">
      <c r="B65" s="199"/>
      <c r="C65" s="200"/>
      <c r="D65" s="70" t="s">
        <v>195</v>
      </c>
      <c r="E65" s="59">
        <v>834</v>
      </c>
      <c r="F65" s="73"/>
      <c r="G65" s="19"/>
      <c r="H65" s="20">
        <v>44737</v>
      </c>
      <c r="I65" s="20">
        <v>44760</v>
      </c>
      <c r="J65" s="22"/>
      <c r="K65" s="22"/>
      <c r="L65" s="23"/>
      <c r="M65" s="74"/>
      <c r="N65" s="74"/>
      <c r="O65" s="74"/>
      <c r="P65" s="74"/>
      <c r="Q65" s="74"/>
      <c r="R65" s="74"/>
      <c r="S65" s="74"/>
      <c r="T65" s="74"/>
      <c r="U65" s="74"/>
      <c r="V65" s="23"/>
      <c r="W65" s="74"/>
      <c r="X65" s="74"/>
      <c r="Y65" s="74"/>
      <c r="Z65" s="74"/>
      <c r="AA65" s="74"/>
      <c r="AB65" s="74"/>
      <c r="AC65" s="74"/>
      <c r="AD65" s="74"/>
      <c r="AE65" s="74"/>
      <c r="AF65" s="74"/>
      <c r="AG65" s="74"/>
      <c r="AH65" s="74"/>
      <c r="AI65" s="25"/>
      <c r="AJ65" s="74"/>
      <c r="AK65" s="22"/>
      <c r="AL65" s="22"/>
      <c r="AM65" s="22"/>
      <c r="AN65" s="23"/>
      <c r="AO65" s="22"/>
      <c r="AP65" s="22"/>
      <c r="AQ65" s="22"/>
      <c r="AR65" s="74"/>
      <c r="AS65" s="74"/>
      <c r="AT65" s="74"/>
    </row>
    <row r="66" spans="2:46">
      <c r="B66" s="198" t="s">
        <v>174</v>
      </c>
      <c r="C66" s="200" t="s">
        <v>42</v>
      </c>
      <c r="D66" s="70" t="s">
        <v>201</v>
      </c>
      <c r="E66" s="59" t="s">
        <v>114</v>
      </c>
      <c r="F66" s="73"/>
      <c r="G66" s="19"/>
      <c r="H66" s="20">
        <v>44722</v>
      </c>
      <c r="I66" s="20">
        <v>44747</v>
      </c>
      <c r="J66" s="22"/>
      <c r="K66" s="22"/>
      <c r="L66" s="23"/>
      <c r="M66" s="74"/>
      <c r="N66" s="74"/>
      <c r="O66" s="74"/>
      <c r="P66" s="74"/>
      <c r="Q66" s="74"/>
      <c r="R66" s="74"/>
      <c r="S66" s="74"/>
      <c r="T66" s="74"/>
      <c r="U66" s="74"/>
      <c r="V66" s="23"/>
      <c r="W66" s="74"/>
      <c r="X66" s="74"/>
      <c r="Y66" s="74"/>
      <c r="Z66" s="74"/>
      <c r="AA66" s="74"/>
      <c r="AB66" s="74"/>
      <c r="AC66" s="74"/>
      <c r="AD66" s="74"/>
      <c r="AE66" s="74"/>
      <c r="AF66" s="74"/>
      <c r="AG66" s="74"/>
      <c r="AH66" s="74"/>
      <c r="AI66" s="23"/>
      <c r="AJ66" s="74"/>
      <c r="AK66" s="22"/>
      <c r="AL66" s="22"/>
      <c r="AM66" s="22"/>
      <c r="AN66" s="23"/>
      <c r="AO66" s="22"/>
      <c r="AP66" s="22"/>
      <c r="AQ66" s="22"/>
      <c r="AR66" s="74"/>
      <c r="AS66" s="74"/>
      <c r="AT66" s="74"/>
    </row>
    <row r="67" spans="2:46">
      <c r="B67" s="199"/>
      <c r="C67" s="200"/>
      <c r="D67" s="70" t="s">
        <v>202</v>
      </c>
      <c r="E67" s="59">
        <v>2111</v>
      </c>
      <c r="F67" s="73"/>
      <c r="G67" s="19"/>
      <c r="H67" s="20">
        <v>44722</v>
      </c>
      <c r="I67" s="20">
        <v>44747</v>
      </c>
      <c r="J67" s="22"/>
      <c r="K67" s="22"/>
      <c r="L67" s="23"/>
      <c r="M67" s="74"/>
      <c r="N67" s="74"/>
      <c r="O67" s="74"/>
      <c r="P67" s="74"/>
      <c r="Q67" s="74"/>
      <c r="R67" s="74"/>
      <c r="S67" s="74"/>
      <c r="T67" s="74"/>
      <c r="U67" s="74"/>
      <c r="V67" s="23"/>
      <c r="W67" s="74"/>
      <c r="X67" s="74"/>
      <c r="Y67" s="74"/>
      <c r="Z67" s="74"/>
      <c r="AA67" s="74"/>
      <c r="AB67" s="74"/>
      <c r="AC67" s="74"/>
      <c r="AD67" s="74"/>
      <c r="AE67" s="74"/>
      <c r="AF67" s="74"/>
      <c r="AG67" s="74"/>
      <c r="AH67" s="74"/>
      <c r="AI67" s="25"/>
      <c r="AJ67" s="74"/>
      <c r="AK67" s="22"/>
      <c r="AL67" s="22"/>
      <c r="AM67" s="22"/>
      <c r="AN67" s="23"/>
      <c r="AO67" s="22"/>
      <c r="AP67" s="22"/>
      <c r="AQ67" s="22"/>
      <c r="AR67" s="74"/>
      <c r="AS67" s="74"/>
      <c r="AT67" s="74"/>
    </row>
    <row r="68" spans="2:46">
      <c r="B68" s="198" t="s">
        <v>174</v>
      </c>
      <c r="C68" s="200" t="s">
        <v>42</v>
      </c>
      <c r="D68" s="70" t="s">
        <v>203</v>
      </c>
      <c r="E68" s="59" t="s">
        <v>114</v>
      </c>
      <c r="F68" s="73"/>
      <c r="G68" s="19"/>
      <c r="H68" s="20">
        <v>44723</v>
      </c>
      <c r="I68" s="20">
        <v>44752</v>
      </c>
      <c r="J68" s="22"/>
      <c r="K68" s="22"/>
      <c r="L68" s="23"/>
      <c r="M68" s="74"/>
      <c r="N68" s="74"/>
      <c r="O68" s="74"/>
      <c r="P68" s="74"/>
      <c r="Q68" s="74"/>
      <c r="R68" s="74"/>
      <c r="S68" s="74"/>
      <c r="T68" s="74"/>
      <c r="U68" s="74"/>
      <c r="V68" s="23"/>
      <c r="W68" s="74"/>
      <c r="X68" s="74"/>
      <c r="Y68" s="74"/>
      <c r="Z68" s="74"/>
      <c r="AA68" s="74"/>
      <c r="AB68" s="74"/>
      <c r="AC68" s="74"/>
      <c r="AD68" s="74"/>
      <c r="AE68" s="74"/>
      <c r="AF68" s="74"/>
      <c r="AG68" s="74"/>
      <c r="AH68" s="74"/>
      <c r="AI68" s="23"/>
      <c r="AJ68" s="74"/>
      <c r="AK68" s="22"/>
      <c r="AL68" s="22"/>
      <c r="AM68" s="22"/>
      <c r="AN68" s="23"/>
      <c r="AO68" s="22"/>
      <c r="AP68" s="22"/>
      <c r="AQ68" s="22"/>
      <c r="AR68" s="74"/>
      <c r="AS68" s="74"/>
      <c r="AT68" s="74"/>
    </row>
    <row r="69" spans="2:46">
      <c r="B69" s="199"/>
      <c r="C69" s="200"/>
      <c r="D69" s="70" t="s">
        <v>202</v>
      </c>
      <c r="E69" s="59">
        <v>2111</v>
      </c>
      <c r="F69" s="73"/>
      <c r="G69" s="19"/>
      <c r="H69" s="20">
        <v>44723</v>
      </c>
      <c r="I69" s="20">
        <v>44752</v>
      </c>
      <c r="J69" s="22"/>
      <c r="K69" s="22"/>
      <c r="L69" s="23"/>
      <c r="M69" s="74"/>
      <c r="N69" s="74"/>
      <c r="O69" s="74"/>
      <c r="P69" s="74"/>
      <c r="Q69" s="74"/>
      <c r="R69" s="74"/>
      <c r="S69" s="74"/>
      <c r="T69" s="74"/>
      <c r="U69" s="74"/>
      <c r="V69" s="23"/>
      <c r="W69" s="74"/>
      <c r="X69" s="74"/>
      <c r="Y69" s="74"/>
      <c r="Z69" s="74"/>
      <c r="AA69" s="74"/>
      <c r="AB69" s="74"/>
      <c r="AC69" s="74"/>
      <c r="AD69" s="74"/>
      <c r="AE69" s="74"/>
      <c r="AF69" s="74"/>
      <c r="AG69" s="74"/>
      <c r="AH69" s="74"/>
      <c r="AI69" s="23"/>
      <c r="AJ69" s="74"/>
      <c r="AK69" s="22"/>
      <c r="AL69" s="22"/>
      <c r="AM69" s="22"/>
      <c r="AN69" s="23"/>
      <c r="AO69" s="22"/>
      <c r="AP69" s="22"/>
      <c r="AQ69" s="22"/>
      <c r="AR69" s="74"/>
      <c r="AS69" s="74"/>
      <c r="AT69" s="74"/>
    </row>
    <row r="70" spans="2:46">
      <c r="B70" s="198" t="s">
        <v>174</v>
      </c>
      <c r="C70" s="200" t="s">
        <v>42</v>
      </c>
      <c r="D70" s="70" t="s">
        <v>204</v>
      </c>
      <c r="E70" s="59" t="s">
        <v>114</v>
      </c>
      <c r="F70" s="73"/>
      <c r="G70" s="19"/>
      <c r="H70" s="20">
        <v>44722</v>
      </c>
      <c r="I70" s="20">
        <v>44747</v>
      </c>
      <c r="J70" s="22"/>
      <c r="K70" s="22"/>
      <c r="L70" s="23"/>
      <c r="M70" s="74"/>
      <c r="N70" s="74"/>
      <c r="O70" s="74"/>
      <c r="P70" s="74"/>
      <c r="Q70" s="74"/>
      <c r="R70" s="74"/>
      <c r="S70" s="74"/>
      <c r="T70" s="74"/>
      <c r="U70" s="74"/>
      <c r="V70" s="23"/>
      <c r="W70" s="74"/>
      <c r="X70" s="74"/>
      <c r="Y70" s="74"/>
      <c r="Z70" s="74"/>
      <c r="AA70" s="74"/>
      <c r="AB70" s="74"/>
      <c r="AC70" s="74"/>
      <c r="AD70" s="74"/>
      <c r="AE70" s="74"/>
      <c r="AF70" s="74"/>
      <c r="AG70" s="74"/>
      <c r="AH70" s="74"/>
      <c r="AI70" s="25"/>
      <c r="AJ70" s="74"/>
      <c r="AK70" s="22"/>
      <c r="AL70" s="22"/>
      <c r="AM70" s="22"/>
      <c r="AN70" s="23"/>
      <c r="AO70" s="22"/>
      <c r="AP70" s="22"/>
      <c r="AQ70" s="22"/>
      <c r="AR70" s="74"/>
      <c r="AS70" s="74"/>
      <c r="AT70" s="74"/>
    </row>
    <row r="71" spans="2:46">
      <c r="B71" s="199"/>
      <c r="C71" s="200"/>
      <c r="D71" s="70" t="s">
        <v>202</v>
      </c>
      <c r="E71" s="59">
        <v>2111</v>
      </c>
      <c r="F71" s="73"/>
      <c r="G71" s="19"/>
      <c r="H71" s="20">
        <v>44722</v>
      </c>
      <c r="I71" s="20">
        <v>44747</v>
      </c>
      <c r="J71" s="22"/>
      <c r="K71" s="22"/>
      <c r="L71" s="23"/>
      <c r="M71" s="74"/>
      <c r="N71" s="74"/>
      <c r="O71" s="74"/>
      <c r="P71" s="74"/>
      <c r="Q71" s="74"/>
      <c r="R71" s="74"/>
      <c r="S71" s="74"/>
      <c r="T71" s="74"/>
      <c r="U71" s="74"/>
      <c r="V71" s="23"/>
      <c r="W71" s="74"/>
      <c r="X71" s="74"/>
      <c r="Y71" s="74"/>
      <c r="Z71" s="74"/>
      <c r="AA71" s="74"/>
      <c r="AB71" s="74"/>
      <c r="AC71" s="74"/>
      <c r="AD71" s="74"/>
      <c r="AE71" s="74"/>
      <c r="AF71" s="74"/>
      <c r="AG71" s="74"/>
      <c r="AH71" s="74"/>
      <c r="AI71" s="25"/>
      <c r="AJ71" s="74"/>
      <c r="AK71" s="22"/>
      <c r="AL71" s="22"/>
      <c r="AM71" s="22"/>
      <c r="AN71" s="23"/>
      <c r="AO71" s="22"/>
      <c r="AP71" s="22"/>
      <c r="AQ71" s="22"/>
      <c r="AR71" s="74"/>
      <c r="AS71" s="74"/>
      <c r="AT71" s="74"/>
    </row>
    <row r="72" spans="2:46">
      <c r="B72" s="198" t="s">
        <v>174</v>
      </c>
      <c r="C72" s="200" t="s">
        <v>42</v>
      </c>
      <c r="D72" s="23" t="s">
        <v>205</v>
      </c>
      <c r="E72" s="59" t="s">
        <v>114</v>
      </c>
      <c r="F72" s="27"/>
      <c r="G72" s="19"/>
      <c r="H72" s="20">
        <v>44720</v>
      </c>
      <c r="I72" s="20">
        <v>44754</v>
      </c>
      <c r="J72" s="22"/>
      <c r="K72" s="22"/>
      <c r="L72" s="23"/>
      <c r="M72" s="74"/>
      <c r="N72" s="74"/>
      <c r="O72" s="74"/>
      <c r="P72" s="74"/>
      <c r="Q72" s="74"/>
      <c r="R72" s="74"/>
      <c r="S72" s="74"/>
      <c r="T72" s="74"/>
      <c r="U72" s="74"/>
      <c r="V72" s="23"/>
      <c r="W72" s="74"/>
      <c r="X72" s="74"/>
      <c r="Y72" s="74"/>
      <c r="Z72" s="74"/>
      <c r="AA72" s="74"/>
      <c r="AB72" s="74"/>
      <c r="AC72" s="74"/>
      <c r="AD72" s="74"/>
      <c r="AE72" s="74"/>
      <c r="AF72" s="74"/>
      <c r="AG72" s="74"/>
      <c r="AH72" s="74"/>
      <c r="AI72" s="23"/>
      <c r="AJ72" s="74"/>
      <c r="AK72" s="22"/>
      <c r="AL72" s="22"/>
      <c r="AM72" s="22"/>
      <c r="AN72" s="23"/>
      <c r="AO72" s="22"/>
      <c r="AP72" s="22"/>
      <c r="AQ72" s="22"/>
      <c r="AR72" s="74"/>
      <c r="AS72" s="74"/>
      <c r="AT72" s="74"/>
    </row>
    <row r="73" spans="2:46">
      <c r="B73" s="199"/>
      <c r="C73" s="200"/>
      <c r="D73" s="23" t="s">
        <v>206</v>
      </c>
      <c r="E73" s="59">
        <v>2222</v>
      </c>
      <c r="F73" s="73"/>
      <c r="G73" s="19"/>
      <c r="H73" s="20">
        <v>44720</v>
      </c>
      <c r="I73" s="20">
        <v>44754</v>
      </c>
      <c r="J73" s="22"/>
      <c r="K73" s="22"/>
      <c r="L73" s="23"/>
      <c r="M73" s="74"/>
      <c r="N73" s="74"/>
      <c r="O73" s="74"/>
      <c r="P73" s="74"/>
      <c r="Q73" s="74"/>
      <c r="R73" s="74"/>
      <c r="S73" s="74"/>
      <c r="T73" s="74"/>
      <c r="U73" s="74"/>
      <c r="V73" s="23"/>
      <c r="W73" s="74"/>
      <c r="X73" s="74"/>
      <c r="Y73" s="74"/>
      <c r="Z73" s="74"/>
      <c r="AA73" s="74"/>
      <c r="AB73" s="74"/>
      <c r="AC73" s="74"/>
      <c r="AD73" s="74"/>
      <c r="AE73" s="74"/>
      <c r="AF73" s="74"/>
      <c r="AG73" s="74"/>
      <c r="AH73" s="74"/>
      <c r="AI73" s="25"/>
      <c r="AJ73" s="74"/>
      <c r="AK73" s="22"/>
      <c r="AL73" s="22"/>
      <c r="AM73" s="22"/>
      <c r="AN73" s="23"/>
      <c r="AO73" s="22"/>
      <c r="AP73" s="22"/>
      <c r="AQ73" s="22"/>
      <c r="AR73" s="74"/>
      <c r="AS73" s="74"/>
      <c r="AT73" s="74"/>
    </row>
    <row r="74" spans="2:46">
      <c r="B74" s="198" t="s">
        <v>174</v>
      </c>
      <c r="C74" s="198" t="s">
        <v>42</v>
      </c>
      <c r="D74" s="65" t="s">
        <v>207</v>
      </c>
      <c r="E74" s="73" t="s">
        <v>114</v>
      </c>
      <c r="F74" s="27"/>
      <c r="G74" s="19"/>
      <c r="H74" s="20">
        <v>44720</v>
      </c>
      <c r="I74" s="20">
        <v>44752</v>
      </c>
      <c r="J74" s="22"/>
      <c r="K74" s="22"/>
      <c r="L74" s="23"/>
      <c r="M74" s="74"/>
      <c r="N74" s="74"/>
      <c r="O74" s="74"/>
      <c r="P74" s="74"/>
      <c r="Q74" s="74"/>
      <c r="R74" s="74"/>
      <c r="S74" s="74"/>
      <c r="T74" s="74"/>
      <c r="U74" s="74"/>
      <c r="V74" s="23"/>
      <c r="W74" s="74"/>
      <c r="X74" s="74"/>
      <c r="Y74" s="74"/>
      <c r="Z74" s="74"/>
      <c r="AA74" s="74"/>
      <c r="AB74" s="74"/>
      <c r="AC74" s="74"/>
      <c r="AD74" s="74"/>
      <c r="AE74" s="74"/>
      <c r="AF74" s="74"/>
      <c r="AG74" s="74"/>
      <c r="AH74" s="74"/>
      <c r="AI74" s="25"/>
      <c r="AJ74" s="74"/>
      <c r="AK74" s="22"/>
      <c r="AL74" s="22"/>
      <c r="AM74" s="22"/>
      <c r="AN74" s="23"/>
      <c r="AO74" s="22"/>
      <c r="AP74" s="22"/>
      <c r="AQ74" s="22"/>
      <c r="AR74" s="74"/>
      <c r="AS74" s="74"/>
      <c r="AT74" s="74"/>
    </row>
    <row r="75" spans="2:46">
      <c r="B75" s="199"/>
      <c r="C75" s="199"/>
      <c r="D75" s="65" t="s">
        <v>206</v>
      </c>
      <c r="E75" s="73">
        <v>7301</v>
      </c>
      <c r="F75" s="73"/>
      <c r="G75" s="19"/>
      <c r="H75" s="20">
        <v>44720</v>
      </c>
      <c r="I75" s="20">
        <v>44752</v>
      </c>
      <c r="J75" s="22"/>
      <c r="K75" s="22"/>
      <c r="L75" s="23"/>
      <c r="M75" s="74"/>
      <c r="N75" s="74"/>
      <c r="O75" s="74"/>
      <c r="P75" s="74"/>
      <c r="Q75" s="74"/>
      <c r="R75" s="74"/>
      <c r="S75" s="74"/>
      <c r="T75" s="74"/>
      <c r="U75" s="74"/>
      <c r="V75" s="23"/>
      <c r="W75" s="74"/>
      <c r="X75" s="74"/>
      <c r="Y75" s="74"/>
      <c r="Z75" s="74"/>
      <c r="AA75" s="74"/>
      <c r="AB75" s="74"/>
      <c r="AC75" s="74"/>
      <c r="AD75" s="74"/>
      <c r="AE75" s="74"/>
      <c r="AF75" s="74"/>
      <c r="AG75" s="74"/>
      <c r="AH75" s="74"/>
      <c r="AI75" s="25"/>
      <c r="AJ75" s="74"/>
      <c r="AK75" s="22"/>
      <c r="AL75" s="22"/>
      <c r="AM75" s="22"/>
      <c r="AN75" s="23"/>
      <c r="AO75" s="22"/>
      <c r="AP75" s="22"/>
      <c r="AQ75" s="22"/>
      <c r="AR75" s="74"/>
      <c r="AS75" s="74"/>
      <c r="AT75" s="74"/>
    </row>
    <row r="76" spans="2:46">
      <c r="B76" s="198" t="s">
        <v>174</v>
      </c>
      <c r="C76" s="198" t="s">
        <v>42</v>
      </c>
      <c r="D76" s="65" t="s">
        <v>208</v>
      </c>
      <c r="E76" s="28" t="s">
        <v>114</v>
      </c>
      <c r="F76" s="73"/>
      <c r="G76" s="19"/>
      <c r="H76" s="20">
        <v>44718</v>
      </c>
      <c r="I76" s="20">
        <v>44755</v>
      </c>
      <c r="J76" s="22"/>
      <c r="K76" s="22"/>
      <c r="L76" s="23"/>
      <c r="M76" s="74"/>
      <c r="N76" s="74"/>
      <c r="O76" s="74"/>
      <c r="P76" s="74"/>
      <c r="Q76" s="74"/>
      <c r="R76" s="74"/>
      <c r="S76" s="74"/>
      <c r="T76" s="74"/>
      <c r="U76" s="74"/>
      <c r="V76" s="23"/>
      <c r="W76" s="74"/>
      <c r="X76" s="74"/>
      <c r="Y76" s="74"/>
      <c r="Z76" s="74"/>
      <c r="AA76" s="74"/>
      <c r="AB76" s="74"/>
      <c r="AC76" s="74"/>
      <c r="AD76" s="74"/>
      <c r="AE76" s="74"/>
      <c r="AF76" s="74"/>
      <c r="AG76" s="74"/>
      <c r="AH76" s="74"/>
      <c r="AI76" s="23"/>
      <c r="AJ76" s="74"/>
      <c r="AK76" s="22"/>
      <c r="AL76" s="22"/>
      <c r="AM76" s="22"/>
      <c r="AN76" s="23"/>
      <c r="AO76" s="22"/>
      <c r="AP76" s="22"/>
      <c r="AQ76" s="22"/>
      <c r="AR76" s="74"/>
      <c r="AS76" s="74"/>
      <c r="AT76" s="74"/>
    </row>
    <row r="77" spans="2:46">
      <c r="B77" s="199"/>
      <c r="C77" s="199"/>
      <c r="D77" s="65" t="s">
        <v>206</v>
      </c>
      <c r="E77" s="73">
        <v>2222</v>
      </c>
      <c r="F77" s="73"/>
      <c r="G77" s="19"/>
      <c r="H77" s="20">
        <v>44718</v>
      </c>
      <c r="I77" s="20">
        <v>44755</v>
      </c>
      <c r="J77" s="22"/>
      <c r="K77" s="22"/>
      <c r="L77" s="23"/>
      <c r="M77" s="74"/>
      <c r="N77" s="74"/>
      <c r="O77" s="74"/>
      <c r="P77" s="74"/>
      <c r="Q77" s="74"/>
      <c r="R77" s="74"/>
      <c r="S77" s="74"/>
      <c r="T77" s="74"/>
      <c r="U77" s="74"/>
      <c r="V77" s="23"/>
      <c r="W77" s="74"/>
      <c r="X77" s="74"/>
      <c r="Y77" s="74"/>
      <c r="Z77" s="74"/>
      <c r="AA77" s="74"/>
      <c r="AB77" s="74"/>
      <c r="AC77" s="74"/>
      <c r="AD77" s="74"/>
      <c r="AE77" s="74"/>
      <c r="AF77" s="74"/>
      <c r="AG77" s="74"/>
      <c r="AH77" s="74"/>
      <c r="AI77" s="23"/>
      <c r="AJ77" s="74"/>
      <c r="AK77" s="22"/>
      <c r="AL77" s="22"/>
      <c r="AM77" s="22"/>
      <c r="AN77" s="23"/>
      <c r="AO77" s="22"/>
      <c r="AP77" s="22"/>
      <c r="AQ77" s="22"/>
      <c r="AR77" s="74"/>
      <c r="AS77" s="74"/>
      <c r="AT77" s="74"/>
    </row>
    <row r="78" spans="2:46">
      <c r="B78" s="198" t="s">
        <v>174</v>
      </c>
      <c r="C78" s="198" t="s">
        <v>42</v>
      </c>
      <c r="D78" s="65" t="s">
        <v>209</v>
      </c>
      <c r="E78" s="28" t="s">
        <v>114</v>
      </c>
      <c r="F78" s="73"/>
      <c r="G78" s="19"/>
      <c r="H78" s="20">
        <v>44720</v>
      </c>
      <c r="I78" s="20">
        <v>44747</v>
      </c>
      <c r="J78" s="22"/>
      <c r="K78" s="22"/>
      <c r="L78" s="23"/>
      <c r="M78" s="74"/>
      <c r="N78" s="74"/>
      <c r="O78" s="74"/>
      <c r="P78" s="74"/>
      <c r="Q78" s="74"/>
      <c r="R78" s="74"/>
      <c r="S78" s="74"/>
      <c r="T78" s="74"/>
      <c r="U78" s="74"/>
      <c r="V78" s="23"/>
      <c r="W78" s="74"/>
      <c r="X78" s="74"/>
      <c r="Y78" s="74"/>
      <c r="Z78" s="74"/>
      <c r="AA78" s="74"/>
      <c r="AB78" s="74"/>
      <c r="AC78" s="74"/>
      <c r="AD78" s="74"/>
      <c r="AE78" s="74"/>
      <c r="AF78" s="74"/>
      <c r="AG78" s="74"/>
      <c r="AH78" s="74"/>
      <c r="AI78" s="23"/>
      <c r="AJ78" s="74"/>
      <c r="AK78" s="22"/>
      <c r="AL78" s="22"/>
      <c r="AM78" s="22"/>
      <c r="AN78" s="23"/>
      <c r="AO78" s="22"/>
      <c r="AP78" s="22"/>
      <c r="AQ78" s="22"/>
      <c r="AR78" s="74"/>
      <c r="AS78" s="74"/>
      <c r="AT78" s="74"/>
    </row>
    <row r="79" spans="2:46">
      <c r="B79" s="199"/>
      <c r="C79" s="199"/>
      <c r="D79" s="65" t="s">
        <v>206</v>
      </c>
      <c r="E79" s="73">
        <v>2222</v>
      </c>
      <c r="F79" s="73"/>
      <c r="G79" s="19"/>
      <c r="H79" s="20">
        <v>44720</v>
      </c>
      <c r="I79" s="20">
        <v>44747</v>
      </c>
      <c r="J79" s="22"/>
      <c r="K79" s="22"/>
      <c r="L79" s="23"/>
      <c r="M79" s="74"/>
      <c r="N79" s="74"/>
      <c r="O79" s="74"/>
      <c r="P79" s="74"/>
      <c r="Q79" s="74"/>
      <c r="R79" s="74"/>
      <c r="S79" s="74"/>
      <c r="T79" s="74"/>
      <c r="U79" s="74"/>
      <c r="V79" s="23"/>
      <c r="W79" s="74"/>
      <c r="X79" s="74"/>
      <c r="Y79" s="74"/>
      <c r="Z79" s="74"/>
      <c r="AA79" s="74"/>
      <c r="AB79" s="74"/>
      <c r="AC79" s="74"/>
      <c r="AD79" s="74"/>
      <c r="AE79" s="74"/>
      <c r="AF79" s="74"/>
      <c r="AG79" s="74"/>
      <c r="AH79" s="74"/>
      <c r="AI79" s="25"/>
      <c r="AJ79" s="74"/>
      <c r="AK79" s="22"/>
      <c r="AL79" s="22"/>
      <c r="AM79" s="22"/>
      <c r="AN79" s="23"/>
      <c r="AO79" s="22"/>
      <c r="AP79" s="22"/>
      <c r="AQ79" s="22"/>
      <c r="AR79" s="74"/>
      <c r="AS79" s="74"/>
      <c r="AT79" s="74"/>
    </row>
    <row r="80" spans="2:46">
      <c r="B80" s="198" t="s">
        <v>174</v>
      </c>
      <c r="C80" s="198" t="s">
        <v>42</v>
      </c>
      <c r="D80" s="65" t="s">
        <v>210</v>
      </c>
      <c r="E80" s="28" t="s">
        <v>114</v>
      </c>
      <c r="F80" s="73"/>
      <c r="G80" s="19"/>
      <c r="H80" s="20">
        <v>44718</v>
      </c>
      <c r="I80" s="20">
        <v>44744</v>
      </c>
      <c r="J80" s="22"/>
      <c r="K80" s="22"/>
      <c r="L80" s="23"/>
      <c r="M80" s="74"/>
      <c r="N80" s="74"/>
      <c r="O80" s="74"/>
      <c r="P80" s="74"/>
      <c r="Q80" s="74"/>
      <c r="R80" s="74"/>
      <c r="S80" s="74"/>
      <c r="T80" s="74"/>
      <c r="U80" s="74"/>
      <c r="V80" s="23"/>
      <c r="W80" s="74"/>
      <c r="X80" s="74"/>
      <c r="Y80" s="74"/>
      <c r="Z80" s="74"/>
      <c r="AA80" s="74"/>
      <c r="AB80" s="74"/>
      <c r="AC80" s="74"/>
      <c r="AD80" s="74"/>
      <c r="AE80" s="74"/>
      <c r="AF80" s="74"/>
      <c r="AG80" s="74"/>
      <c r="AH80" s="74"/>
      <c r="AI80" s="23"/>
      <c r="AJ80" s="74"/>
      <c r="AK80" s="22"/>
      <c r="AL80" s="22"/>
      <c r="AM80" s="22"/>
      <c r="AN80" s="23"/>
      <c r="AO80" s="22"/>
      <c r="AP80" s="22"/>
      <c r="AQ80" s="22"/>
      <c r="AR80" s="74"/>
      <c r="AS80" s="74"/>
      <c r="AT80" s="74"/>
    </row>
    <row r="81" spans="2:46">
      <c r="B81" s="199"/>
      <c r="C81" s="199"/>
      <c r="D81" s="65" t="s">
        <v>211</v>
      </c>
      <c r="E81" s="73">
        <v>128</v>
      </c>
      <c r="F81" s="73"/>
      <c r="G81" s="19"/>
      <c r="H81" s="20">
        <v>44718</v>
      </c>
      <c r="I81" s="20">
        <v>44744</v>
      </c>
      <c r="J81" s="22"/>
      <c r="K81" s="22"/>
      <c r="L81" s="23"/>
      <c r="M81" s="74"/>
      <c r="N81" s="74"/>
      <c r="O81" s="74"/>
      <c r="P81" s="74"/>
      <c r="Q81" s="74"/>
      <c r="R81" s="74"/>
      <c r="S81" s="74"/>
      <c r="T81" s="74"/>
      <c r="U81" s="74"/>
      <c r="V81" s="23"/>
      <c r="W81" s="74"/>
      <c r="X81" s="74"/>
      <c r="Y81" s="74"/>
      <c r="Z81" s="74"/>
      <c r="AA81" s="74"/>
      <c r="AB81" s="74"/>
      <c r="AC81" s="74"/>
      <c r="AD81" s="74"/>
      <c r="AE81" s="74"/>
      <c r="AF81" s="74"/>
      <c r="AG81" s="74"/>
      <c r="AH81" s="74"/>
      <c r="AI81" s="25"/>
      <c r="AJ81" s="74"/>
      <c r="AK81" s="22"/>
      <c r="AL81" s="22"/>
      <c r="AM81" s="22"/>
      <c r="AN81" s="23"/>
      <c r="AO81" s="22"/>
      <c r="AP81" s="22"/>
      <c r="AQ81" s="22"/>
      <c r="AR81" s="74"/>
      <c r="AS81" s="74"/>
      <c r="AT81" s="74"/>
    </row>
    <row r="82" spans="2:46">
      <c r="B82" s="198" t="s">
        <v>174</v>
      </c>
      <c r="C82" s="198" t="s">
        <v>42</v>
      </c>
      <c r="D82" s="65" t="s">
        <v>212</v>
      </c>
      <c r="E82" s="28" t="s">
        <v>114</v>
      </c>
      <c r="F82" s="73"/>
      <c r="G82" s="19"/>
      <c r="H82" s="20">
        <v>44718</v>
      </c>
      <c r="I82" s="20">
        <v>44748</v>
      </c>
      <c r="J82" s="22"/>
      <c r="K82" s="22"/>
      <c r="L82" s="23"/>
      <c r="M82" s="74"/>
      <c r="N82" s="74"/>
      <c r="O82" s="74"/>
      <c r="P82" s="74"/>
      <c r="Q82" s="74"/>
      <c r="R82" s="74"/>
      <c r="S82" s="74"/>
      <c r="T82" s="74"/>
      <c r="U82" s="74"/>
      <c r="V82" s="23"/>
      <c r="W82" s="74"/>
      <c r="X82" s="74"/>
      <c r="Y82" s="74"/>
      <c r="Z82" s="74"/>
      <c r="AA82" s="74"/>
      <c r="AB82" s="74"/>
      <c r="AC82" s="74"/>
      <c r="AD82" s="74"/>
      <c r="AE82" s="74"/>
      <c r="AF82" s="74"/>
      <c r="AG82" s="74"/>
      <c r="AH82" s="74"/>
      <c r="AI82" s="25"/>
      <c r="AJ82" s="74"/>
      <c r="AK82" s="22"/>
      <c r="AL82" s="22"/>
      <c r="AM82" s="22"/>
      <c r="AN82" s="23"/>
      <c r="AO82" s="22"/>
      <c r="AP82" s="22"/>
      <c r="AQ82" s="22"/>
      <c r="AR82" s="74"/>
      <c r="AS82" s="74"/>
      <c r="AT82" s="74"/>
    </row>
    <row r="83" spans="2:46">
      <c r="B83" s="199"/>
      <c r="C83" s="199"/>
      <c r="D83" s="65" t="s">
        <v>211</v>
      </c>
      <c r="E83" s="73">
        <v>2222</v>
      </c>
      <c r="F83" s="73"/>
      <c r="G83" s="19"/>
      <c r="H83" s="20">
        <v>44718</v>
      </c>
      <c r="I83" s="20">
        <v>44748</v>
      </c>
      <c r="J83" s="22"/>
      <c r="K83" s="22"/>
      <c r="L83" s="23"/>
      <c r="M83" s="74"/>
      <c r="N83" s="74"/>
      <c r="O83" s="74"/>
      <c r="P83" s="74"/>
      <c r="Q83" s="74"/>
      <c r="R83" s="74"/>
      <c r="S83" s="74"/>
      <c r="T83" s="74"/>
      <c r="U83" s="74"/>
      <c r="V83" s="23"/>
      <c r="W83" s="74"/>
      <c r="X83" s="74"/>
      <c r="Y83" s="74"/>
      <c r="Z83" s="74"/>
      <c r="AA83" s="74"/>
      <c r="AB83" s="74"/>
      <c r="AC83" s="74"/>
      <c r="AD83" s="74"/>
      <c r="AE83" s="74"/>
      <c r="AF83" s="74"/>
      <c r="AG83" s="74"/>
      <c r="AH83" s="74"/>
      <c r="AI83" s="25"/>
      <c r="AJ83" s="74"/>
      <c r="AK83" s="22"/>
      <c r="AL83" s="22"/>
      <c r="AM83" s="22"/>
      <c r="AN83" s="23"/>
      <c r="AO83" s="22"/>
      <c r="AP83" s="22"/>
      <c r="AQ83" s="22"/>
      <c r="AR83" s="74"/>
      <c r="AS83" s="74"/>
      <c r="AT83" s="74"/>
    </row>
    <row r="84" spans="2:46">
      <c r="B84" s="198" t="s">
        <v>174</v>
      </c>
      <c r="C84" s="198" t="s">
        <v>42</v>
      </c>
      <c r="D84" s="65" t="s">
        <v>213</v>
      </c>
      <c r="E84" s="28" t="s">
        <v>114</v>
      </c>
      <c r="F84" s="73"/>
      <c r="G84" s="19"/>
      <c r="H84" s="20">
        <v>44722</v>
      </c>
      <c r="I84" s="20">
        <v>44752</v>
      </c>
      <c r="J84" s="22"/>
      <c r="K84" s="22"/>
      <c r="L84" s="23"/>
      <c r="M84" s="74"/>
      <c r="N84" s="74"/>
      <c r="O84" s="74"/>
      <c r="P84" s="74"/>
      <c r="Q84" s="74"/>
      <c r="R84" s="74"/>
      <c r="S84" s="74"/>
      <c r="T84" s="74"/>
      <c r="U84" s="74"/>
      <c r="V84" s="23"/>
      <c r="W84" s="74"/>
      <c r="X84" s="74"/>
      <c r="Y84" s="74"/>
      <c r="Z84" s="74"/>
      <c r="AA84" s="74"/>
      <c r="AB84" s="74"/>
      <c r="AC84" s="74"/>
      <c r="AD84" s="74"/>
      <c r="AE84" s="74"/>
      <c r="AF84" s="74"/>
      <c r="AG84" s="74"/>
      <c r="AH84" s="74"/>
      <c r="AI84" s="25"/>
      <c r="AJ84" s="74"/>
      <c r="AK84" s="22"/>
      <c r="AL84" s="22"/>
      <c r="AM84" s="22"/>
      <c r="AN84" s="23"/>
      <c r="AO84" s="22"/>
      <c r="AP84" s="22"/>
      <c r="AQ84" s="22"/>
      <c r="AR84" s="74"/>
      <c r="AS84" s="74"/>
      <c r="AT84" s="74"/>
    </row>
    <row r="85" spans="2:46">
      <c r="B85" s="199"/>
      <c r="C85" s="199"/>
      <c r="D85" s="65" t="s">
        <v>206</v>
      </c>
      <c r="E85" s="73">
        <v>2222</v>
      </c>
      <c r="F85" s="73"/>
      <c r="G85" s="19"/>
      <c r="H85" s="20">
        <v>44722</v>
      </c>
      <c r="I85" s="20">
        <v>44752</v>
      </c>
      <c r="J85" s="22"/>
      <c r="K85" s="22"/>
      <c r="L85" s="23"/>
      <c r="M85" s="74"/>
      <c r="N85" s="74"/>
      <c r="O85" s="74"/>
      <c r="P85" s="74"/>
      <c r="Q85" s="74"/>
      <c r="R85" s="74"/>
      <c r="S85" s="74"/>
      <c r="T85" s="74"/>
      <c r="U85" s="74"/>
      <c r="V85" s="23"/>
      <c r="W85" s="74"/>
      <c r="X85" s="74"/>
      <c r="Y85" s="74"/>
      <c r="Z85" s="74"/>
      <c r="AA85" s="74"/>
      <c r="AB85" s="74"/>
      <c r="AC85" s="74"/>
      <c r="AD85" s="74"/>
      <c r="AE85" s="74"/>
      <c r="AF85" s="74"/>
      <c r="AG85" s="74"/>
      <c r="AH85" s="74"/>
      <c r="AI85" s="23"/>
      <c r="AJ85" s="74"/>
      <c r="AK85" s="22"/>
      <c r="AL85" s="22"/>
      <c r="AM85" s="22"/>
      <c r="AN85" s="23"/>
      <c r="AO85" s="22"/>
      <c r="AP85" s="22"/>
      <c r="AQ85" s="22"/>
      <c r="AR85" s="74"/>
      <c r="AS85" s="74"/>
      <c r="AT85" s="74"/>
    </row>
    <row r="86" spans="2:46">
      <c r="B86" s="198" t="s">
        <v>174</v>
      </c>
      <c r="C86" s="198" t="s">
        <v>42</v>
      </c>
      <c r="D86" s="65" t="s">
        <v>214</v>
      </c>
      <c r="E86" s="28" t="s">
        <v>114</v>
      </c>
      <c r="F86" s="73"/>
      <c r="G86" s="19"/>
      <c r="H86" s="20">
        <v>44718</v>
      </c>
      <c r="I86" s="20">
        <v>44744</v>
      </c>
      <c r="J86" s="22"/>
      <c r="K86" s="22"/>
      <c r="L86" s="23"/>
      <c r="M86" s="74"/>
      <c r="N86" s="74"/>
      <c r="O86" s="74"/>
      <c r="P86" s="74"/>
      <c r="Q86" s="74"/>
      <c r="R86" s="74"/>
      <c r="S86" s="74"/>
      <c r="T86" s="74"/>
      <c r="U86" s="74"/>
      <c r="V86" s="23"/>
      <c r="W86" s="74"/>
      <c r="X86" s="74"/>
      <c r="Y86" s="74"/>
      <c r="Z86" s="74"/>
      <c r="AA86" s="74"/>
      <c r="AB86" s="74"/>
      <c r="AC86" s="74"/>
      <c r="AD86" s="74"/>
      <c r="AE86" s="74"/>
      <c r="AF86" s="74"/>
      <c r="AG86" s="74"/>
      <c r="AH86" s="74"/>
      <c r="AI86" s="25"/>
      <c r="AJ86" s="74"/>
      <c r="AK86" s="22"/>
      <c r="AL86" s="22"/>
      <c r="AM86" s="22"/>
      <c r="AN86" s="23"/>
      <c r="AO86" s="22"/>
      <c r="AP86" s="22"/>
      <c r="AQ86" s="22"/>
      <c r="AR86" s="74"/>
      <c r="AS86" s="74"/>
      <c r="AT86" s="74"/>
    </row>
    <row r="87" spans="2:46">
      <c r="B87" s="199"/>
      <c r="C87" s="199"/>
      <c r="D87" s="65" t="s">
        <v>206</v>
      </c>
      <c r="E87" s="73">
        <v>7299</v>
      </c>
      <c r="F87" s="73"/>
      <c r="G87" s="19"/>
      <c r="H87" s="20">
        <v>44718</v>
      </c>
      <c r="I87" s="20">
        <v>44744</v>
      </c>
      <c r="J87" s="22"/>
      <c r="K87" s="22"/>
      <c r="L87" s="23"/>
      <c r="M87" s="74"/>
      <c r="N87" s="74"/>
      <c r="O87" s="74"/>
      <c r="P87" s="74"/>
      <c r="Q87" s="74"/>
      <c r="R87" s="74"/>
      <c r="S87" s="74"/>
      <c r="T87" s="74"/>
      <c r="U87" s="74"/>
      <c r="V87" s="23"/>
      <c r="W87" s="74"/>
      <c r="X87" s="74"/>
      <c r="Y87" s="74"/>
      <c r="Z87" s="74"/>
      <c r="AA87" s="74"/>
      <c r="AB87" s="74"/>
      <c r="AC87" s="74"/>
      <c r="AD87" s="74"/>
      <c r="AE87" s="74"/>
      <c r="AF87" s="74"/>
      <c r="AG87" s="74"/>
      <c r="AH87" s="74"/>
      <c r="AI87" s="25"/>
      <c r="AJ87" s="74"/>
      <c r="AK87" s="22"/>
      <c r="AL87" s="22"/>
      <c r="AM87" s="22"/>
      <c r="AN87" s="23"/>
      <c r="AO87" s="22"/>
      <c r="AP87" s="22"/>
      <c r="AQ87" s="22"/>
      <c r="AR87" s="74"/>
      <c r="AS87" s="74"/>
      <c r="AT87" s="74"/>
    </row>
    <row r="88" spans="2:46">
      <c r="B88" s="198" t="s">
        <v>174</v>
      </c>
      <c r="C88" s="198" t="s">
        <v>42</v>
      </c>
      <c r="D88" s="65" t="s">
        <v>215</v>
      </c>
      <c r="E88" s="28" t="s">
        <v>114</v>
      </c>
      <c r="F88" s="73"/>
      <c r="G88" s="19"/>
      <c r="H88" s="20">
        <v>44722</v>
      </c>
      <c r="I88" s="20">
        <v>44751</v>
      </c>
      <c r="J88" s="22"/>
      <c r="K88" s="22"/>
      <c r="L88" s="23"/>
      <c r="M88" s="74"/>
      <c r="N88" s="74"/>
      <c r="O88" s="74"/>
      <c r="P88" s="74"/>
      <c r="Q88" s="74"/>
      <c r="R88" s="74"/>
      <c r="S88" s="74"/>
      <c r="T88" s="74"/>
      <c r="U88" s="74"/>
      <c r="V88" s="23"/>
      <c r="W88" s="74"/>
      <c r="X88" s="74"/>
      <c r="Y88" s="74"/>
      <c r="Z88" s="74"/>
      <c r="AA88" s="74"/>
      <c r="AB88" s="74"/>
      <c r="AC88" s="74"/>
      <c r="AD88" s="74"/>
      <c r="AE88" s="74"/>
      <c r="AF88" s="74"/>
      <c r="AG88" s="74"/>
      <c r="AH88" s="74"/>
      <c r="AI88" s="25"/>
      <c r="AJ88" s="74"/>
      <c r="AK88" s="22"/>
      <c r="AL88" s="22"/>
      <c r="AM88" s="22"/>
      <c r="AN88" s="23"/>
      <c r="AO88" s="22"/>
      <c r="AP88" s="22"/>
      <c r="AQ88" s="22"/>
      <c r="AR88" s="74"/>
      <c r="AS88" s="74"/>
      <c r="AT88" s="74"/>
    </row>
    <row r="89" spans="2:46">
      <c r="B89" s="199"/>
      <c r="C89" s="199"/>
      <c r="D89" s="65" t="s">
        <v>206</v>
      </c>
      <c r="E89" s="73">
        <v>7301</v>
      </c>
      <c r="F89" s="73"/>
      <c r="G89" s="19"/>
      <c r="H89" s="20">
        <v>44722</v>
      </c>
      <c r="I89" s="20">
        <v>44751</v>
      </c>
      <c r="J89" s="22"/>
      <c r="K89" s="22"/>
      <c r="L89" s="23"/>
      <c r="M89" s="74"/>
      <c r="N89" s="74"/>
      <c r="O89" s="74"/>
      <c r="P89" s="74"/>
      <c r="Q89" s="74"/>
      <c r="R89" s="74"/>
      <c r="S89" s="74"/>
      <c r="T89" s="74"/>
      <c r="U89" s="74"/>
      <c r="V89" s="23"/>
      <c r="W89" s="74"/>
      <c r="X89" s="74"/>
      <c r="Y89" s="74"/>
      <c r="Z89" s="74"/>
      <c r="AA89" s="74"/>
      <c r="AB89" s="74"/>
      <c r="AC89" s="74"/>
      <c r="AD89" s="74"/>
      <c r="AE89" s="74"/>
      <c r="AF89" s="74"/>
      <c r="AG89" s="74"/>
      <c r="AH89" s="74"/>
      <c r="AI89" s="23"/>
      <c r="AJ89" s="74"/>
      <c r="AK89" s="22"/>
      <c r="AL89" s="22"/>
      <c r="AM89" s="22"/>
      <c r="AN89" s="23"/>
      <c r="AO89" s="22"/>
      <c r="AP89" s="22"/>
      <c r="AQ89" s="22"/>
      <c r="AR89" s="74"/>
      <c r="AS89" s="74"/>
      <c r="AT89" s="74"/>
    </row>
    <row r="90" spans="2:46">
      <c r="B90" s="198" t="s">
        <v>174</v>
      </c>
      <c r="C90" s="198" t="s">
        <v>42</v>
      </c>
      <c r="D90" s="65" t="s">
        <v>216</v>
      </c>
      <c r="E90" s="28" t="s">
        <v>114</v>
      </c>
      <c r="F90" s="73"/>
      <c r="G90" s="19"/>
      <c r="H90" s="20">
        <v>44723</v>
      </c>
      <c r="I90" s="20">
        <v>44751</v>
      </c>
      <c r="J90" s="22"/>
      <c r="K90" s="22"/>
      <c r="L90" s="23"/>
      <c r="M90" s="74"/>
      <c r="N90" s="74"/>
      <c r="O90" s="74"/>
      <c r="P90" s="74"/>
      <c r="Q90" s="74"/>
      <c r="R90" s="74"/>
      <c r="S90" s="74"/>
      <c r="T90" s="74"/>
      <c r="U90" s="74"/>
      <c r="V90" s="23"/>
      <c r="W90" s="74"/>
      <c r="X90" s="74"/>
      <c r="Y90" s="74"/>
      <c r="Z90" s="74"/>
      <c r="AA90" s="74"/>
      <c r="AB90" s="74"/>
      <c r="AC90" s="74"/>
      <c r="AD90" s="74"/>
      <c r="AE90" s="74"/>
      <c r="AF90" s="74"/>
      <c r="AG90" s="74"/>
      <c r="AH90" s="74"/>
      <c r="AI90" s="25"/>
      <c r="AJ90" s="74"/>
      <c r="AK90" s="22"/>
      <c r="AL90" s="22"/>
      <c r="AM90" s="22"/>
      <c r="AN90" s="23"/>
      <c r="AO90" s="22"/>
      <c r="AP90" s="22"/>
      <c r="AQ90" s="22"/>
      <c r="AR90" s="74"/>
      <c r="AS90" s="74"/>
      <c r="AT90" s="74"/>
    </row>
    <row r="91" spans="2:46">
      <c r="B91" s="199"/>
      <c r="C91" s="199"/>
      <c r="D91" s="65" t="s">
        <v>211</v>
      </c>
      <c r="E91" s="73">
        <v>7299</v>
      </c>
      <c r="F91" s="73"/>
      <c r="G91" s="19"/>
      <c r="H91" s="20">
        <v>44723</v>
      </c>
      <c r="I91" s="20">
        <v>44751</v>
      </c>
      <c r="J91" s="22"/>
      <c r="K91" s="22"/>
      <c r="L91" s="23"/>
      <c r="M91" s="74"/>
      <c r="N91" s="74"/>
      <c r="O91" s="74"/>
      <c r="P91" s="74"/>
      <c r="Q91" s="74"/>
      <c r="R91" s="74"/>
      <c r="S91" s="74"/>
      <c r="T91" s="74"/>
      <c r="U91" s="74"/>
      <c r="V91" s="23"/>
      <c r="W91" s="74"/>
      <c r="X91" s="74"/>
      <c r="Y91" s="74"/>
      <c r="Z91" s="74"/>
      <c r="AA91" s="74"/>
      <c r="AB91" s="74"/>
      <c r="AC91" s="74"/>
      <c r="AD91" s="74"/>
      <c r="AE91" s="74"/>
      <c r="AF91" s="74"/>
      <c r="AG91" s="74"/>
      <c r="AH91" s="74"/>
      <c r="AI91" s="25"/>
      <c r="AJ91" s="74"/>
      <c r="AK91" s="22"/>
      <c r="AL91" s="22"/>
      <c r="AM91" s="22"/>
      <c r="AN91" s="23"/>
      <c r="AO91" s="22"/>
      <c r="AP91" s="22"/>
      <c r="AQ91" s="22"/>
      <c r="AR91" s="74"/>
      <c r="AS91" s="74"/>
      <c r="AT91" s="74"/>
    </row>
    <row r="92" spans="2:46">
      <c r="B92" s="198" t="s">
        <v>174</v>
      </c>
      <c r="C92" s="198" t="s">
        <v>42</v>
      </c>
      <c r="D92" s="65" t="s">
        <v>217</v>
      </c>
      <c r="E92" s="28" t="s">
        <v>114</v>
      </c>
      <c r="F92" s="73"/>
      <c r="G92" s="19"/>
      <c r="H92" s="20">
        <v>44721</v>
      </c>
      <c r="I92" s="20">
        <v>44754</v>
      </c>
      <c r="J92" s="22"/>
      <c r="K92" s="22"/>
      <c r="L92" s="23"/>
      <c r="M92" s="74"/>
      <c r="N92" s="74"/>
      <c r="O92" s="74"/>
      <c r="P92" s="74"/>
      <c r="Q92" s="74"/>
      <c r="R92" s="74"/>
      <c r="S92" s="74"/>
      <c r="T92" s="74"/>
      <c r="U92" s="74"/>
      <c r="V92" s="23"/>
      <c r="W92" s="74"/>
      <c r="X92" s="74"/>
      <c r="Y92" s="74"/>
      <c r="Z92" s="74"/>
      <c r="AA92" s="74"/>
      <c r="AB92" s="74"/>
      <c r="AC92" s="74"/>
      <c r="AD92" s="74"/>
      <c r="AE92" s="74"/>
      <c r="AF92" s="74"/>
      <c r="AG92" s="74"/>
      <c r="AH92" s="74"/>
      <c r="AI92" s="25"/>
      <c r="AJ92" s="74"/>
      <c r="AK92" s="22"/>
      <c r="AL92" s="22"/>
      <c r="AM92" s="22"/>
      <c r="AN92" s="23"/>
      <c r="AO92" s="22"/>
      <c r="AP92" s="22"/>
      <c r="AQ92" s="22"/>
      <c r="AR92" s="74"/>
      <c r="AS92" s="74"/>
      <c r="AT92" s="74"/>
    </row>
    <row r="93" spans="2:46">
      <c r="B93" s="199"/>
      <c r="C93" s="199"/>
      <c r="D93" s="65" t="s">
        <v>206</v>
      </c>
      <c r="E93" s="73">
        <v>126</v>
      </c>
      <c r="F93" s="73"/>
      <c r="G93" s="19"/>
      <c r="H93" s="20">
        <v>44721</v>
      </c>
      <c r="I93" s="20">
        <v>44754</v>
      </c>
      <c r="J93" s="22"/>
      <c r="K93" s="22"/>
      <c r="L93" s="23"/>
      <c r="M93" s="74"/>
      <c r="N93" s="74"/>
      <c r="O93" s="74"/>
      <c r="P93" s="74"/>
      <c r="Q93" s="74"/>
      <c r="R93" s="74"/>
      <c r="S93" s="74"/>
      <c r="T93" s="74"/>
      <c r="U93" s="74"/>
      <c r="V93" s="23"/>
      <c r="W93" s="74"/>
      <c r="X93" s="74"/>
      <c r="Y93" s="74"/>
      <c r="Z93" s="74"/>
      <c r="AA93" s="74"/>
      <c r="AB93" s="74"/>
      <c r="AC93" s="74"/>
      <c r="AD93" s="74"/>
      <c r="AE93" s="74"/>
      <c r="AF93" s="74"/>
      <c r="AG93" s="74"/>
      <c r="AH93" s="74"/>
      <c r="AI93" s="25"/>
      <c r="AJ93" s="74"/>
      <c r="AK93" s="22"/>
      <c r="AL93" s="22"/>
      <c r="AM93" s="22"/>
      <c r="AN93" s="23"/>
      <c r="AO93" s="22"/>
      <c r="AP93" s="22"/>
      <c r="AQ93" s="22"/>
      <c r="AR93" s="74"/>
      <c r="AS93" s="74"/>
      <c r="AT93" s="74"/>
    </row>
    <row r="94" spans="2:46">
      <c r="B94" s="198" t="s">
        <v>174</v>
      </c>
      <c r="C94" s="198" t="s">
        <v>42</v>
      </c>
      <c r="D94" s="65" t="s">
        <v>218</v>
      </c>
      <c r="E94" s="28" t="s">
        <v>114</v>
      </c>
      <c r="F94" s="73"/>
      <c r="G94" s="19"/>
      <c r="H94" s="20">
        <v>44721</v>
      </c>
      <c r="I94" s="20">
        <v>44754</v>
      </c>
      <c r="J94" s="22"/>
      <c r="K94" s="22"/>
      <c r="L94" s="23"/>
      <c r="M94" s="74"/>
      <c r="N94" s="74"/>
      <c r="O94" s="74"/>
      <c r="P94" s="74"/>
      <c r="Q94" s="74"/>
      <c r="R94" s="74"/>
      <c r="S94" s="74"/>
      <c r="T94" s="74"/>
      <c r="U94" s="74"/>
      <c r="V94" s="23"/>
      <c r="W94" s="74"/>
      <c r="X94" s="74"/>
      <c r="Y94" s="74"/>
      <c r="Z94" s="74"/>
      <c r="AA94" s="74"/>
      <c r="AB94" s="74"/>
      <c r="AC94" s="74"/>
      <c r="AD94" s="74"/>
      <c r="AE94" s="74"/>
      <c r="AF94" s="74"/>
      <c r="AG94" s="74"/>
      <c r="AH94" s="74"/>
      <c r="AI94" s="25"/>
      <c r="AJ94" s="74"/>
      <c r="AK94" s="22"/>
      <c r="AL94" s="22"/>
      <c r="AM94" s="22"/>
      <c r="AN94" s="23"/>
      <c r="AO94" s="22"/>
      <c r="AP94" s="22"/>
      <c r="AQ94" s="22"/>
      <c r="AR94" s="74"/>
      <c r="AS94" s="74"/>
      <c r="AT94" s="74"/>
    </row>
    <row r="95" spans="2:46">
      <c r="B95" s="199"/>
      <c r="C95" s="199"/>
      <c r="D95" s="65" t="s">
        <v>206</v>
      </c>
      <c r="E95" s="73">
        <v>126</v>
      </c>
      <c r="F95" s="73"/>
      <c r="G95" s="19"/>
      <c r="H95" s="20">
        <v>44721</v>
      </c>
      <c r="I95" s="20">
        <v>44754</v>
      </c>
      <c r="J95" s="22"/>
      <c r="K95" s="22"/>
      <c r="L95" s="23"/>
      <c r="M95" s="74"/>
      <c r="N95" s="74"/>
      <c r="O95" s="74"/>
      <c r="P95" s="74"/>
      <c r="Q95" s="74"/>
      <c r="R95" s="74"/>
      <c r="S95" s="74"/>
      <c r="T95" s="74"/>
      <c r="U95" s="74"/>
      <c r="V95" s="23"/>
      <c r="W95" s="74"/>
      <c r="X95" s="74"/>
      <c r="Y95" s="74"/>
      <c r="Z95" s="74"/>
      <c r="AA95" s="74"/>
      <c r="AB95" s="74"/>
      <c r="AC95" s="74"/>
      <c r="AD95" s="74"/>
      <c r="AE95" s="74"/>
      <c r="AF95" s="74"/>
      <c r="AG95" s="74"/>
      <c r="AH95" s="74"/>
      <c r="AI95" s="25"/>
      <c r="AJ95" s="74"/>
      <c r="AK95" s="22"/>
      <c r="AL95" s="22"/>
      <c r="AM95" s="22"/>
      <c r="AN95" s="23"/>
      <c r="AO95" s="22"/>
      <c r="AP95" s="22"/>
      <c r="AQ95" s="22"/>
      <c r="AR95" s="74"/>
      <c r="AS95" s="74"/>
      <c r="AT95" s="74"/>
    </row>
    <row r="96" spans="2:46">
      <c r="B96" s="198" t="s">
        <v>174</v>
      </c>
      <c r="C96" s="198" t="s">
        <v>42</v>
      </c>
      <c r="D96" s="65" t="s">
        <v>219</v>
      </c>
      <c r="E96" s="28" t="s">
        <v>114</v>
      </c>
      <c r="F96" s="73"/>
      <c r="G96" s="19"/>
      <c r="H96" s="20">
        <v>44720</v>
      </c>
      <c r="I96" s="20">
        <v>44753</v>
      </c>
      <c r="J96" s="22"/>
      <c r="K96" s="22"/>
      <c r="L96" s="23"/>
      <c r="M96" s="74"/>
      <c r="N96" s="74"/>
      <c r="O96" s="74"/>
      <c r="P96" s="74"/>
      <c r="Q96" s="74"/>
      <c r="R96" s="74"/>
      <c r="S96" s="74"/>
      <c r="T96" s="74"/>
      <c r="U96" s="74"/>
      <c r="V96" s="23"/>
      <c r="W96" s="74"/>
      <c r="X96" s="74"/>
      <c r="Y96" s="74"/>
      <c r="Z96" s="74"/>
      <c r="AA96" s="74"/>
      <c r="AB96" s="74"/>
      <c r="AC96" s="74"/>
      <c r="AD96" s="74"/>
      <c r="AE96" s="74"/>
      <c r="AF96" s="74"/>
      <c r="AG96" s="74"/>
      <c r="AH96" s="74"/>
      <c r="AI96" s="25"/>
      <c r="AJ96" s="74"/>
      <c r="AK96" s="22"/>
      <c r="AL96" s="22"/>
      <c r="AM96" s="22"/>
      <c r="AN96" s="23"/>
      <c r="AO96" s="22"/>
      <c r="AP96" s="22"/>
      <c r="AQ96" s="22"/>
      <c r="AR96" s="74"/>
      <c r="AS96" s="74"/>
      <c r="AT96" s="74"/>
    </row>
    <row r="97" spans="1:46">
      <c r="B97" s="199"/>
      <c r="C97" s="199"/>
      <c r="D97" s="65" t="s">
        <v>211</v>
      </c>
      <c r="E97" s="73">
        <v>2222</v>
      </c>
      <c r="F97" s="73"/>
      <c r="G97" s="19"/>
      <c r="H97" s="20">
        <v>44720</v>
      </c>
      <c r="I97" s="20">
        <v>44753</v>
      </c>
      <c r="J97" s="22"/>
      <c r="K97" s="22"/>
      <c r="L97" s="23"/>
      <c r="M97" s="74"/>
      <c r="N97" s="74"/>
      <c r="O97" s="74"/>
      <c r="P97" s="74"/>
      <c r="Q97" s="74"/>
      <c r="R97" s="74"/>
      <c r="S97" s="74"/>
      <c r="T97" s="74"/>
      <c r="U97" s="74"/>
      <c r="V97" s="23"/>
      <c r="W97" s="74"/>
      <c r="X97" s="74"/>
      <c r="Y97" s="74"/>
      <c r="Z97" s="74"/>
      <c r="AA97" s="74"/>
      <c r="AB97" s="74"/>
      <c r="AC97" s="74"/>
      <c r="AD97" s="74"/>
      <c r="AE97" s="74"/>
      <c r="AF97" s="74"/>
      <c r="AG97" s="74"/>
      <c r="AH97" s="74"/>
      <c r="AI97" s="25"/>
      <c r="AJ97" s="74"/>
      <c r="AK97" s="22"/>
      <c r="AL97" s="22"/>
      <c r="AM97" s="22"/>
      <c r="AN97" s="23"/>
      <c r="AO97" s="22"/>
      <c r="AP97" s="22"/>
      <c r="AQ97" s="22"/>
      <c r="AR97" s="74"/>
      <c r="AS97" s="74"/>
      <c r="AT97" s="74"/>
    </row>
    <row r="98" spans="1:46">
      <c r="B98" s="198" t="s">
        <v>174</v>
      </c>
      <c r="C98" s="198" t="s">
        <v>42</v>
      </c>
      <c r="D98" s="66" t="s">
        <v>220</v>
      </c>
      <c r="E98" s="28" t="s">
        <v>114</v>
      </c>
      <c r="F98" s="73"/>
      <c r="G98" s="19"/>
      <c r="H98" s="20">
        <v>44721</v>
      </c>
      <c r="I98" s="20">
        <v>44755</v>
      </c>
      <c r="J98" s="22"/>
      <c r="K98" s="22"/>
      <c r="L98" s="23"/>
      <c r="M98" s="74"/>
      <c r="N98" s="74"/>
      <c r="O98" s="74"/>
      <c r="P98" s="74"/>
      <c r="Q98" s="74"/>
      <c r="R98" s="74"/>
      <c r="S98" s="74"/>
      <c r="T98" s="74"/>
      <c r="U98" s="74"/>
      <c r="V98" s="23"/>
      <c r="W98" s="74"/>
      <c r="X98" s="74"/>
      <c r="Y98" s="74"/>
      <c r="Z98" s="74"/>
      <c r="AA98" s="74"/>
      <c r="AB98" s="74"/>
      <c r="AC98" s="74"/>
      <c r="AD98" s="74"/>
      <c r="AE98" s="74"/>
      <c r="AF98" s="74"/>
      <c r="AG98" s="74"/>
      <c r="AH98" s="74"/>
      <c r="AI98" s="23"/>
      <c r="AJ98" s="74"/>
      <c r="AK98" s="22"/>
      <c r="AL98" s="22"/>
      <c r="AM98" s="22"/>
      <c r="AN98" s="23"/>
      <c r="AO98" s="22"/>
      <c r="AP98" s="22"/>
      <c r="AQ98" s="22"/>
      <c r="AR98" s="74"/>
      <c r="AS98" s="74"/>
      <c r="AT98" s="74"/>
    </row>
    <row r="99" spans="1:46">
      <c r="B99" s="199"/>
      <c r="C99" s="199"/>
      <c r="D99" s="66" t="s">
        <v>211</v>
      </c>
      <c r="E99" s="29">
        <v>7299</v>
      </c>
      <c r="F99" s="73"/>
      <c r="G99" s="19"/>
      <c r="H99" s="20">
        <v>44721</v>
      </c>
      <c r="I99" s="20">
        <v>44755</v>
      </c>
      <c r="J99" s="22"/>
      <c r="K99" s="22"/>
      <c r="L99" s="23"/>
      <c r="M99" s="74"/>
      <c r="N99" s="74"/>
      <c r="O99" s="74"/>
      <c r="P99" s="74"/>
      <c r="Q99" s="74"/>
      <c r="R99" s="74"/>
      <c r="S99" s="74"/>
      <c r="T99" s="74"/>
      <c r="U99" s="74"/>
      <c r="V99" s="23"/>
      <c r="W99" s="74"/>
      <c r="X99" s="74"/>
      <c r="Y99" s="74"/>
      <c r="Z99" s="74"/>
      <c r="AA99" s="74"/>
      <c r="AB99" s="74"/>
      <c r="AC99" s="74"/>
      <c r="AD99" s="74"/>
      <c r="AE99" s="74"/>
      <c r="AF99" s="74"/>
      <c r="AG99" s="74"/>
      <c r="AH99" s="74"/>
      <c r="AI99" s="23"/>
      <c r="AJ99" s="74"/>
      <c r="AK99" s="22"/>
      <c r="AL99" s="22"/>
      <c r="AM99" s="22"/>
      <c r="AN99" s="23"/>
      <c r="AO99" s="22"/>
      <c r="AP99" s="22"/>
      <c r="AQ99" s="22"/>
      <c r="AR99" s="74"/>
      <c r="AS99" s="74"/>
      <c r="AT99" s="74"/>
    </row>
    <row r="100" spans="1:46">
      <c r="B100" s="198" t="s">
        <v>174</v>
      </c>
      <c r="C100" s="198" t="s">
        <v>42</v>
      </c>
      <c r="D100" s="66" t="s">
        <v>221</v>
      </c>
      <c r="E100" s="28" t="s">
        <v>114</v>
      </c>
      <c r="F100" s="73"/>
      <c r="G100" s="19"/>
      <c r="H100" s="20">
        <v>44721</v>
      </c>
      <c r="I100" s="20">
        <v>44752</v>
      </c>
      <c r="J100" s="22"/>
      <c r="K100" s="22"/>
      <c r="L100" s="23"/>
      <c r="M100" s="74"/>
      <c r="N100" s="74"/>
      <c r="O100" s="74"/>
      <c r="P100" s="74"/>
      <c r="Q100" s="74"/>
      <c r="R100" s="74"/>
      <c r="S100" s="74"/>
      <c r="T100" s="74"/>
      <c r="U100" s="74"/>
      <c r="V100" s="23"/>
      <c r="W100" s="74"/>
      <c r="X100" s="74"/>
      <c r="Y100" s="74"/>
      <c r="Z100" s="74"/>
      <c r="AA100" s="74"/>
      <c r="AB100" s="74"/>
      <c r="AC100" s="74"/>
      <c r="AD100" s="74"/>
      <c r="AE100" s="74"/>
      <c r="AF100" s="74"/>
      <c r="AG100" s="74"/>
      <c r="AH100" s="74"/>
      <c r="AI100" s="23"/>
      <c r="AJ100" s="74"/>
      <c r="AK100" s="22"/>
      <c r="AL100" s="22"/>
      <c r="AM100" s="22"/>
      <c r="AN100" s="23"/>
      <c r="AO100" s="22"/>
      <c r="AP100" s="22"/>
      <c r="AQ100" s="22"/>
      <c r="AR100" s="74"/>
      <c r="AS100" s="74"/>
      <c r="AT100" s="74"/>
    </row>
    <row r="101" spans="1:46">
      <c r="B101" s="199"/>
      <c r="C101" s="199"/>
      <c r="D101" s="66" t="s">
        <v>211</v>
      </c>
      <c r="E101" s="29">
        <v>2222</v>
      </c>
      <c r="F101" s="73"/>
      <c r="G101" s="19"/>
      <c r="H101" s="20">
        <v>44721</v>
      </c>
      <c r="I101" s="20">
        <v>44752</v>
      </c>
      <c r="J101" s="22"/>
      <c r="K101" s="22"/>
      <c r="L101" s="23"/>
      <c r="M101" s="74"/>
      <c r="N101" s="74"/>
      <c r="O101" s="74"/>
      <c r="P101" s="74"/>
      <c r="Q101" s="74"/>
      <c r="R101" s="74"/>
      <c r="S101" s="74"/>
      <c r="T101" s="74"/>
      <c r="U101" s="74"/>
      <c r="V101" s="23"/>
      <c r="W101" s="74"/>
      <c r="X101" s="74"/>
      <c r="Y101" s="74"/>
      <c r="Z101" s="74"/>
      <c r="AA101" s="74"/>
      <c r="AB101" s="74"/>
      <c r="AC101" s="74"/>
      <c r="AD101" s="74"/>
      <c r="AE101" s="74"/>
      <c r="AF101" s="74"/>
      <c r="AG101" s="74"/>
      <c r="AH101" s="74"/>
      <c r="AI101" s="25"/>
      <c r="AJ101" s="74"/>
      <c r="AK101" s="22"/>
      <c r="AL101" s="22"/>
      <c r="AM101" s="22"/>
      <c r="AN101" s="23"/>
      <c r="AO101" s="22"/>
      <c r="AP101" s="22"/>
      <c r="AQ101" s="22"/>
      <c r="AR101" s="74"/>
      <c r="AS101" s="74"/>
      <c r="AT101" s="74"/>
    </row>
    <row r="102" spans="1:46">
      <c r="B102" s="198" t="s">
        <v>174</v>
      </c>
      <c r="C102" s="198"/>
      <c r="D102" s="67" t="s">
        <v>222</v>
      </c>
      <c r="E102" s="28" t="s">
        <v>114</v>
      </c>
      <c r="F102" s="23"/>
      <c r="G102" s="19"/>
      <c r="H102" s="20">
        <v>44719</v>
      </c>
      <c r="I102" s="20">
        <v>44751</v>
      </c>
      <c r="J102" s="22"/>
      <c r="K102" s="22"/>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22"/>
      <c r="AL102" s="22"/>
      <c r="AM102" s="22"/>
      <c r="AN102" s="23"/>
      <c r="AO102" s="22"/>
      <c r="AP102" s="22"/>
      <c r="AQ102" s="22"/>
      <c r="AR102" s="74"/>
      <c r="AS102" s="74"/>
      <c r="AT102" s="74"/>
    </row>
    <row r="103" spans="1:46">
      <c r="B103" s="199"/>
      <c r="C103" s="199"/>
      <c r="D103" s="68" t="s">
        <v>211</v>
      </c>
      <c r="E103" s="23">
        <v>126</v>
      </c>
      <c r="F103" s="23"/>
      <c r="G103" s="19"/>
      <c r="H103" s="20">
        <v>44719</v>
      </c>
      <c r="I103" s="60">
        <v>44751</v>
      </c>
      <c r="J103" s="22"/>
      <c r="K103" s="22"/>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22"/>
      <c r="AL103" s="22"/>
      <c r="AM103" s="22"/>
      <c r="AN103" s="74"/>
      <c r="AO103" s="22"/>
      <c r="AP103" s="22"/>
      <c r="AQ103" s="22"/>
      <c r="AR103" s="74"/>
      <c r="AS103" s="74"/>
      <c r="AT103" s="74"/>
    </row>
    <row r="104" spans="1:46">
      <c r="A104" s="18"/>
      <c r="B104" s="198" t="s">
        <v>174</v>
      </c>
      <c r="C104" s="200" t="s">
        <v>42</v>
      </c>
      <c r="D104" s="72" t="s">
        <v>223</v>
      </c>
      <c r="E104" s="59" t="s">
        <v>114</v>
      </c>
      <c r="F104" s="73"/>
      <c r="G104" s="19"/>
      <c r="H104" s="20">
        <v>44719</v>
      </c>
      <c r="I104" s="20" t="s">
        <v>224</v>
      </c>
      <c r="J104" s="22"/>
      <c r="K104" s="22"/>
      <c r="L104" s="23"/>
      <c r="M104" s="24"/>
      <c r="N104" s="74"/>
      <c r="O104" s="74"/>
      <c r="P104" s="24"/>
      <c r="Q104" s="74"/>
      <c r="R104" s="24"/>
      <c r="S104" s="24"/>
      <c r="T104" s="24"/>
      <c r="U104" s="24"/>
      <c r="V104" s="23"/>
      <c r="W104" s="24"/>
      <c r="X104" s="24"/>
      <c r="Y104" s="24"/>
      <c r="Z104" s="24"/>
      <c r="AA104" s="24"/>
      <c r="AB104" s="74"/>
      <c r="AC104" s="74"/>
      <c r="AD104" s="24"/>
      <c r="AE104" s="74"/>
      <c r="AF104" s="24"/>
      <c r="AG104" s="74"/>
      <c r="AH104" s="74"/>
      <c r="AI104" s="25"/>
      <c r="AJ104" s="74"/>
      <c r="AK104" s="22"/>
      <c r="AL104" s="22"/>
      <c r="AM104" s="22"/>
      <c r="AN104" s="23"/>
      <c r="AO104" s="22"/>
      <c r="AP104" s="22"/>
      <c r="AQ104" s="22"/>
      <c r="AR104" s="74"/>
      <c r="AS104" s="74"/>
      <c r="AT104" s="74"/>
    </row>
    <row r="105" spans="1:46">
      <c r="A105" s="18"/>
      <c r="B105" s="199"/>
      <c r="C105" s="200"/>
      <c r="D105" s="72" t="s">
        <v>211</v>
      </c>
      <c r="E105" s="59">
        <v>2245</v>
      </c>
      <c r="F105" s="73"/>
      <c r="G105" s="19"/>
      <c r="H105" s="20">
        <v>44719</v>
      </c>
      <c r="I105" s="20" t="s">
        <v>224</v>
      </c>
      <c r="J105" s="22"/>
      <c r="K105" s="22"/>
      <c r="L105" s="23"/>
      <c r="M105" s="24"/>
      <c r="N105" s="74"/>
      <c r="O105" s="74"/>
      <c r="P105" s="24"/>
      <c r="Q105" s="74"/>
      <c r="R105" s="24"/>
      <c r="S105" s="24"/>
      <c r="T105" s="24"/>
      <c r="U105" s="24"/>
      <c r="V105" s="23"/>
      <c r="W105" s="24"/>
      <c r="X105" s="24"/>
      <c r="Y105" s="24"/>
      <c r="Z105" s="24"/>
      <c r="AA105" s="24"/>
      <c r="AB105" s="74"/>
      <c r="AC105" s="74"/>
      <c r="AD105" s="24"/>
      <c r="AE105" s="74"/>
      <c r="AF105" s="24"/>
      <c r="AG105" s="74"/>
      <c r="AH105" s="74"/>
      <c r="AI105" s="25"/>
      <c r="AJ105" s="74"/>
      <c r="AK105" s="22"/>
      <c r="AL105" s="22"/>
      <c r="AM105" s="22"/>
      <c r="AN105" s="23"/>
      <c r="AO105" s="22"/>
      <c r="AP105" s="22"/>
      <c r="AQ105" s="22"/>
      <c r="AR105" s="74"/>
      <c r="AS105" s="74"/>
      <c r="AT105" s="74"/>
    </row>
    <row r="106" spans="1:46">
      <c r="A106" s="18"/>
      <c r="B106" s="198" t="s">
        <v>174</v>
      </c>
      <c r="C106" s="200" t="s">
        <v>42</v>
      </c>
      <c r="D106" s="70" t="s">
        <v>225</v>
      </c>
      <c r="E106" s="59" t="s">
        <v>114</v>
      </c>
      <c r="F106" s="73"/>
      <c r="G106" s="19"/>
      <c r="H106" s="20">
        <v>44719</v>
      </c>
      <c r="I106" s="20" t="s">
        <v>224</v>
      </c>
      <c r="J106" s="22"/>
      <c r="K106" s="22"/>
      <c r="L106" s="23"/>
      <c r="M106" s="24"/>
      <c r="N106" s="74"/>
      <c r="O106" s="74"/>
      <c r="P106" s="24"/>
      <c r="Q106" s="74"/>
      <c r="R106" s="24"/>
      <c r="S106" s="24"/>
      <c r="T106" s="24"/>
      <c r="U106" s="24"/>
      <c r="V106" s="23"/>
      <c r="W106" s="24"/>
      <c r="X106" s="24"/>
      <c r="Y106" s="24"/>
      <c r="Z106" s="24"/>
      <c r="AA106" s="24"/>
      <c r="AB106" s="74"/>
      <c r="AC106" s="74"/>
      <c r="AD106" s="24"/>
      <c r="AE106" s="74"/>
      <c r="AF106" s="24"/>
      <c r="AG106" s="74"/>
      <c r="AH106" s="74"/>
      <c r="AI106" s="25"/>
      <c r="AJ106" s="74"/>
      <c r="AK106" s="22"/>
      <c r="AL106" s="22"/>
      <c r="AM106" s="22"/>
      <c r="AN106" s="23"/>
      <c r="AO106" s="22"/>
      <c r="AP106" s="22"/>
      <c r="AQ106" s="22"/>
      <c r="AR106" s="74"/>
      <c r="AS106" s="74"/>
      <c r="AT106" s="74"/>
    </row>
    <row r="107" spans="1:46">
      <c r="A107" s="18"/>
      <c r="B107" s="199"/>
      <c r="C107" s="200"/>
      <c r="D107" s="70" t="s">
        <v>211</v>
      </c>
      <c r="E107" s="59">
        <v>22245</v>
      </c>
      <c r="F107" s="73"/>
      <c r="G107" s="19"/>
      <c r="H107" s="20">
        <v>44719</v>
      </c>
      <c r="I107" s="20" t="s">
        <v>224</v>
      </c>
      <c r="J107" s="22"/>
      <c r="K107" s="22"/>
      <c r="L107" s="23"/>
      <c r="M107" s="24"/>
      <c r="N107" s="74"/>
      <c r="O107" s="74"/>
      <c r="P107" s="24"/>
      <c r="Q107" s="74"/>
      <c r="R107" s="24"/>
      <c r="S107" s="24"/>
      <c r="T107" s="24"/>
      <c r="U107" s="24"/>
      <c r="V107" s="23"/>
      <c r="W107" s="24"/>
      <c r="X107" s="24"/>
      <c r="Y107" s="24"/>
      <c r="Z107" s="24"/>
      <c r="AA107" s="24"/>
      <c r="AB107" s="74"/>
      <c r="AC107" s="74"/>
      <c r="AD107" s="24"/>
      <c r="AE107" s="74"/>
      <c r="AF107" s="24"/>
      <c r="AG107" s="74"/>
      <c r="AH107" s="74"/>
      <c r="AI107" s="25"/>
      <c r="AJ107" s="74"/>
      <c r="AK107" s="22"/>
      <c r="AL107" s="22"/>
      <c r="AM107" s="22"/>
      <c r="AN107" s="23"/>
      <c r="AO107" s="22"/>
      <c r="AP107" s="22"/>
      <c r="AQ107" s="22"/>
      <c r="AR107" s="74"/>
      <c r="AS107" s="74"/>
      <c r="AT107" s="74"/>
    </row>
    <row r="108" spans="1:46">
      <c r="A108" s="18"/>
      <c r="B108" s="198" t="s">
        <v>174</v>
      </c>
      <c r="C108" s="200" t="s">
        <v>42</v>
      </c>
      <c r="D108" s="70" t="s">
        <v>226</v>
      </c>
      <c r="E108" s="59" t="s">
        <v>114</v>
      </c>
      <c r="F108" s="73"/>
      <c r="G108" s="19"/>
      <c r="H108" s="20">
        <v>44719</v>
      </c>
      <c r="I108" s="60" t="s">
        <v>224</v>
      </c>
      <c r="J108" s="22"/>
      <c r="K108" s="22"/>
      <c r="L108" s="23"/>
      <c r="M108" s="24"/>
      <c r="N108" s="74"/>
      <c r="O108" s="74"/>
      <c r="P108" s="24"/>
      <c r="Q108" s="74"/>
      <c r="R108" s="24"/>
      <c r="S108" s="24"/>
      <c r="T108" s="24"/>
      <c r="U108" s="24"/>
      <c r="V108" s="26"/>
      <c r="W108" s="24"/>
      <c r="X108" s="24"/>
      <c r="Y108" s="24"/>
      <c r="Z108" s="24"/>
      <c r="AA108" s="24"/>
      <c r="AB108" s="74"/>
      <c r="AC108" s="74"/>
      <c r="AD108" s="24"/>
      <c r="AE108" s="74"/>
      <c r="AF108" s="24"/>
      <c r="AG108" s="74"/>
      <c r="AH108" s="74"/>
      <c r="AI108" s="23"/>
      <c r="AJ108" s="74"/>
      <c r="AK108" s="22"/>
      <c r="AL108" s="22"/>
      <c r="AM108" s="22"/>
      <c r="AN108" s="23"/>
      <c r="AO108" s="22"/>
      <c r="AP108" s="22"/>
      <c r="AQ108" s="22"/>
      <c r="AR108" s="74"/>
      <c r="AS108" s="74"/>
      <c r="AT108" s="74"/>
    </row>
    <row r="109" spans="1:46">
      <c r="A109" s="18"/>
      <c r="B109" s="199"/>
      <c r="C109" s="200"/>
      <c r="D109" s="70" t="s">
        <v>211</v>
      </c>
      <c r="E109" s="59">
        <v>2245</v>
      </c>
      <c r="F109" s="73"/>
      <c r="G109" s="19"/>
      <c r="H109" s="20">
        <v>44719</v>
      </c>
      <c r="I109" s="60" t="s">
        <v>224</v>
      </c>
      <c r="J109" s="22"/>
      <c r="K109" s="22"/>
      <c r="L109" s="23"/>
      <c r="M109" s="24"/>
      <c r="N109" s="74"/>
      <c r="O109" s="74"/>
      <c r="P109" s="24"/>
      <c r="Q109" s="74"/>
      <c r="R109" s="24"/>
      <c r="S109" s="24"/>
      <c r="T109" s="24"/>
      <c r="U109" s="24"/>
      <c r="V109" s="23"/>
      <c r="W109" s="24"/>
      <c r="X109" s="24"/>
      <c r="Y109" s="24"/>
      <c r="Z109" s="24"/>
      <c r="AA109" s="24"/>
      <c r="AB109" s="74"/>
      <c r="AC109" s="74"/>
      <c r="AD109" s="24"/>
      <c r="AE109" s="74"/>
      <c r="AF109" s="24"/>
      <c r="AG109" s="74"/>
      <c r="AH109" s="74"/>
      <c r="AI109" s="25"/>
      <c r="AJ109" s="74"/>
      <c r="AK109" s="22"/>
      <c r="AL109" s="22"/>
      <c r="AM109" s="22"/>
      <c r="AN109" s="23"/>
      <c r="AO109" s="22"/>
      <c r="AP109" s="22"/>
      <c r="AQ109" s="22"/>
      <c r="AR109" s="74"/>
      <c r="AS109" s="74"/>
      <c r="AT109" s="74"/>
    </row>
    <row r="110" spans="1:46">
      <c r="A110" s="18"/>
      <c r="B110" s="198" t="s">
        <v>174</v>
      </c>
      <c r="C110" s="200" t="s">
        <v>42</v>
      </c>
      <c r="D110" s="70" t="s">
        <v>227</v>
      </c>
      <c r="E110" s="59" t="s">
        <v>114</v>
      </c>
      <c r="F110" s="73"/>
      <c r="G110" s="19"/>
      <c r="H110" s="20">
        <v>44720</v>
      </c>
      <c r="I110" s="60">
        <v>44752</v>
      </c>
      <c r="J110" s="22"/>
      <c r="K110" s="22"/>
      <c r="L110" s="23"/>
      <c r="M110" s="24"/>
      <c r="N110" s="74"/>
      <c r="O110" s="74"/>
      <c r="P110" s="24"/>
      <c r="Q110" s="74"/>
      <c r="R110" s="24"/>
      <c r="S110" s="24"/>
      <c r="T110" s="24"/>
      <c r="U110" s="24"/>
      <c r="V110" s="23"/>
      <c r="W110" s="24"/>
      <c r="X110" s="24"/>
      <c r="Y110" s="24"/>
      <c r="Z110" s="24"/>
      <c r="AA110" s="24"/>
      <c r="AB110" s="74"/>
      <c r="AC110" s="74"/>
      <c r="AD110" s="24"/>
      <c r="AE110" s="74"/>
      <c r="AF110" s="24"/>
      <c r="AG110" s="74"/>
      <c r="AH110" s="74"/>
      <c r="AI110" s="23"/>
      <c r="AJ110" s="74"/>
      <c r="AK110" s="22"/>
      <c r="AL110" s="22"/>
      <c r="AM110" s="22"/>
      <c r="AN110" s="23"/>
      <c r="AO110" s="22"/>
      <c r="AP110" s="22"/>
      <c r="AQ110" s="22"/>
      <c r="AR110" s="74"/>
      <c r="AS110" s="74"/>
      <c r="AT110" s="74"/>
    </row>
    <row r="111" spans="1:46">
      <c r="A111" s="18"/>
      <c r="B111" s="199"/>
      <c r="C111" s="200"/>
      <c r="D111" s="70" t="s">
        <v>206</v>
      </c>
      <c r="E111" s="59">
        <v>2245</v>
      </c>
      <c r="F111" s="73"/>
      <c r="G111" s="19"/>
      <c r="H111" s="20">
        <v>44720</v>
      </c>
      <c r="I111" s="60">
        <v>44752</v>
      </c>
      <c r="J111" s="22"/>
      <c r="K111" s="22"/>
      <c r="L111" s="23"/>
      <c r="M111" s="24"/>
      <c r="N111" s="74"/>
      <c r="O111" s="74"/>
      <c r="P111" s="24"/>
      <c r="Q111" s="74"/>
      <c r="R111" s="24"/>
      <c r="S111" s="24"/>
      <c r="T111" s="24"/>
      <c r="U111" s="24"/>
      <c r="V111" s="23"/>
      <c r="W111" s="24"/>
      <c r="X111" s="24"/>
      <c r="Y111" s="24"/>
      <c r="Z111" s="24"/>
      <c r="AA111" s="24"/>
      <c r="AB111" s="74"/>
      <c r="AC111" s="74"/>
      <c r="AD111" s="24"/>
      <c r="AE111" s="74"/>
      <c r="AF111" s="24"/>
      <c r="AG111" s="74"/>
      <c r="AH111" s="74"/>
      <c r="AI111" s="25"/>
      <c r="AJ111" s="74"/>
      <c r="AK111" s="22"/>
      <c r="AL111" s="22"/>
      <c r="AM111" s="22"/>
      <c r="AN111" s="23"/>
      <c r="AO111" s="22"/>
      <c r="AP111" s="22"/>
      <c r="AQ111" s="22"/>
      <c r="AR111" s="74"/>
      <c r="AS111" s="74"/>
      <c r="AT111" s="74"/>
    </row>
    <row r="112" spans="1:46">
      <c r="A112" s="18"/>
      <c r="B112" s="198" t="s">
        <v>174</v>
      </c>
      <c r="C112" s="200" t="s">
        <v>42</v>
      </c>
      <c r="D112" s="70" t="s">
        <v>228</v>
      </c>
      <c r="E112" s="59" t="s">
        <v>114</v>
      </c>
      <c r="F112" s="73"/>
      <c r="G112" s="19"/>
      <c r="H112" s="20">
        <v>44720</v>
      </c>
      <c r="I112" s="60">
        <v>44754</v>
      </c>
      <c r="J112" s="22"/>
      <c r="K112" s="22"/>
      <c r="L112" s="23"/>
      <c r="M112" s="24"/>
      <c r="N112" s="74"/>
      <c r="O112" s="74"/>
      <c r="P112" s="24"/>
      <c r="Q112" s="74"/>
      <c r="R112" s="24"/>
      <c r="S112" s="24"/>
      <c r="T112" s="24"/>
      <c r="U112" s="24"/>
      <c r="V112" s="23"/>
      <c r="W112" s="24"/>
      <c r="X112" s="24"/>
      <c r="Y112" s="24"/>
      <c r="Z112" s="24"/>
      <c r="AA112" s="24"/>
      <c r="AB112" s="74"/>
      <c r="AC112" s="74"/>
      <c r="AD112" s="24"/>
      <c r="AE112" s="74"/>
      <c r="AF112" s="24"/>
      <c r="AG112" s="74"/>
      <c r="AH112" s="74"/>
      <c r="AI112" s="23"/>
      <c r="AJ112" s="74"/>
      <c r="AK112" s="22"/>
      <c r="AL112" s="22"/>
      <c r="AM112" s="22"/>
      <c r="AN112" s="23"/>
      <c r="AO112" s="22"/>
      <c r="AP112" s="22"/>
      <c r="AQ112" s="22"/>
      <c r="AR112" s="74"/>
      <c r="AS112" s="74"/>
      <c r="AT112" s="74"/>
    </row>
    <row r="113" spans="1:46">
      <c r="A113" s="18"/>
      <c r="B113" s="199"/>
      <c r="C113" s="200"/>
      <c r="D113" s="70" t="s">
        <v>206</v>
      </c>
      <c r="E113" s="59">
        <v>126</v>
      </c>
      <c r="F113" s="73"/>
      <c r="G113" s="19"/>
      <c r="H113" s="20">
        <v>44720</v>
      </c>
      <c r="I113" s="60">
        <v>44754</v>
      </c>
      <c r="J113" s="22"/>
      <c r="K113" s="22"/>
      <c r="L113" s="23"/>
      <c r="M113" s="24"/>
      <c r="N113" s="74"/>
      <c r="O113" s="74"/>
      <c r="P113" s="24"/>
      <c r="Q113" s="74"/>
      <c r="R113" s="24"/>
      <c r="S113" s="24"/>
      <c r="T113" s="24"/>
      <c r="U113" s="24"/>
      <c r="V113" s="23"/>
      <c r="W113" s="24"/>
      <c r="X113" s="24"/>
      <c r="Y113" s="24"/>
      <c r="Z113" s="24"/>
      <c r="AA113" s="24"/>
      <c r="AB113" s="74"/>
      <c r="AC113" s="74"/>
      <c r="AD113" s="24"/>
      <c r="AE113" s="74"/>
      <c r="AF113" s="24"/>
      <c r="AG113" s="74"/>
      <c r="AH113" s="74"/>
      <c r="AI113" s="25"/>
      <c r="AJ113" s="74"/>
      <c r="AK113" s="22"/>
      <c r="AL113" s="22"/>
      <c r="AM113" s="22"/>
      <c r="AN113" s="23"/>
      <c r="AO113" s="22"/>
      <c r="AP113" s="22"/>
      <c r="AQ113" s="22"/>
      <c r="AR113" s="74"/>
      <c r="AS113" s="74"/>
      <c r="AT113" s="74"/>
    </row>
    <row r="114" spans="1:46">
      <c r="B114" s="198" t="s">
        <v>174</v>
      </c>
      <c r="C114" s="200" t="s">
        <v>42</v>
      </c>
      <c r="D114" s="70" t="s">
        <v>229</v>
      </c>
      <c r="E114" s="59" t="s">
        <v>114</v>
      </c>
      <c r="F114" s="73"/>
      <c r="G114" s="19"/>
      <c r="H114" s="20">
        <v>44720</v>
      </c>
      <c r="I114" s="60">
        <v>44749</v>
      </c>
      <c r="J114" s="22"/>
      <c r="K114" s="22"/>
      <c r="L114" s="23"/>
      <c r="M114" s="74"/>
      <c r="N114" s="74"/>
      <c r="O114" s="74"/>
      <c r="P114" s="74"/>
      <c r="Q114" s="74"/>
      <c r="R114" s="74"/>
      <c r="S114" s="74"/>
      <c r="T114" s="74"/>
      <c r="U114" s="74"/>
      <c r="V114" s="23"/>
      <c r="W114" s="74"/>
      <c r="X114" s="74"/>
      <c r="Y114" s="74"/>
      <c r="Z114" s="74"/>
      <c r="AA114" s="74"/>
      <c r="AB114" s="74"/>
      <c r="AC114" s="74"/>
      <c r="AD114" s="74"/>
      <c r="AE114" s="74"/>
      <c r="AF114" s="74"/>
      <c r="AG114" s="74"/>
      <c r="AH114" s="74"/>
      <c r="AI114" s="23"/>
      <c r="AJ114" s="74"/>
      <c r="AK114" s="22"/>
      <c r="AL114" s="22"/>
      <c r="AM114" s="22"/>
      <c r="AN114" s="23"/>
      <c r="AO114" s="22"/>
      <c r="AP114" s="22"/>
      <c r="AQ114" s="22"/>
      <c r="AR114" s="74"/>
      <c r="AS114" s="74"/>
      <c r="AT114" s="74"/>
    </row>
    <row r="115" spans="1:46">
      <c r="B115" s="199"/>
      <c r="C115" s="200"/>
      <c r="D115" s="70" t="s">
        <v>206</v>
      </c>
      <c r="E115" s="59">
        <v>126</v>
      </c>
      <c r="F115" s="73"/>
      <c r="G115" s="19"/>
      <c r="H115" s="20">
        <v>44720</v>
      </c>
      <c r="I115" s="60">
        <v>44749</v>
      </c>
      <c r="J115" s="22"/>
      <c r="K115" s="22"/>
      <c r="L115" s="23"/>
      <c r="M115" s="74"/>
      <c r="N115" s="74"/>
      <c r="O115" s="74"/>
      <c r="P115" s="74"/>
      <c r="Q115" s="74"/>
      <c r="R115" s="74"/>
      <c r="S115" s="74"/>
      <c r="T115" s="74"/>
      <c r="U115" s="74"/>
      <c r="V115" s="23"/>
      <c r="W115" s="74"/>
      <c r="X115" s="74"/>
      <c r="Y115" s="74"/>
      <c r="Z115" s="74"/>
      <c r="AA115" s="74"/>
      <c r="AB115" s="74"/>
      <c r="AC115" s="74"/>
      <c r="AD115" s="74"/>
      <c r="AE115" s="74"/>
      <c r="AF115" s="74"/>
      <c r="AG115" s="74"/>
      <c r="AH115" s="74"/>
      <c r="AI115" s="25"/>
      <c r="AJ115" s="74"/>
      <c r="AK115" s="22"/>
      <c r="AL115" s="22"/>
      <c r="AM115" s="22"/>
      <c r="AN115" s="23"/>
      <c r="AO115" s="22"/>
      <c r="AP115" s="22"/>
      <c r="AQ115" s="22"/>
      <c r="AR115" s="74"/>
      <c r="AS115" s="74"/>
      <c r="AT115" s="74"/>
    </row>
    <row r="116" spans="1:46">
      <c r="B116" s="198" t="s">
        <v>174</v>
      </c>
      <c r="C116" s="200" t="s">
        <v>42</v>
      </c>
      <c r="D116" s="70" t="s">
        <v>230</v>
      </c>
      <c r="E116" s="59" t="s">
        <v>114</v>
      </c>
      <c r="F116" s="73"/>
      <c r="G116" s="19"/>
      <c r="H116" s="20">
        <v>44715</v>
      </c>
      <c r="I116" s="60">
        <v>44749</v>
      </c>
      <c r="J116" s="22"/>
      <c r="K116" s="22"/>
      <c r="L116" s="23"/>
      <c r="M116" s="74"/>
      <c r="N116" s="74"/>
      <c r="O116" s="74"/>
      <c r="P116" s="74"/>
      <c r="Q116" s="74"/>
      <c r="R116" s="74"/>
      <c r="S116" s="74"/>
      <c r="T116" s="74"/>
      <c r="U116" s="74"/>
      <c r="V116" s="23"/>
      <c r="W116" s="74"/>
      <c r="X116" s="74"/>
      <c r="Y116" s="74"/>
      <c r="Z116" s="74"/>
      <c r="AA116" s="74"/>
      <c r="AB116" s="74"/>
      <c r="AC116" s="74"/>
      <c r="AD116" s="74"/>
      <c r="AE116" s="74"/>
      <c r="AF116" s="74"/>
      <c r="AG116" s="74"/>
      <c r="AH116" s="74"/>
      <c r="AI116" s="23"/>
      <c r="AJ116" s="74"/>
      <c r="AK116" s="22"/>
      <c r="AL116" s="22"/>
      <c r="AM116" s="22"/>
      <c r="AN116" s="23"/>
      <c r="AO116" s="22"/>
      <c r="AP116" s="22"/>
      <c r="AQ116" s="22"/>
      <c r="AR116" s="74"/>
      <c r="AS116" s="74"/>
      <c r="AT116" s="74"/>
    </row>
    <row r="117" spans="1:46">
      <c r="B117" s="199"/>
      <c r="C117" s="200"/>
      <c r="D117" s="70" t="s">
        <v>231</v>
      </c>
      <c r="E117" s="59">
        <v>2222</v>
      </c>
      <c r="F117" s="73"/>
      <c r="G117" s="19"/>
      <c r="H117" s="20">
        <v>44715</v>
      </c>
      <c r="I117" s="60">
        <v>44749</v>
      </c>
      <c r="J117" s="22"/>
      <c r="K117" s="22"/>
      <c r="L117" s="23"/>
      <c r="M117" s="74"/>
      <c r="N117" s="74"/>
      <c r="O117" s="74"/>
      <c r="P117" s="74"/>
      <c r="Q117" s="74"/>
      <c r="R117" s="74"/>
      <c r="S117" s="74"/>
      <c r="T117" s="74"/>
      <c r="U117" s="74"/>
      <c r="V117" s="23"/>
      <c r="W117" s="74"/>
      <c r="X117" s="74"/>
      <c r="Y117" s="74"/>
      <c r="Z117" s="74"/>
      <c r="AA117" s="74"/>
      <c r="AB117" s="74"/>
      <c r="AC117" s="74"/>
      <c r="AD117" s="74"/>
      <c r="AE117" s="74"/>
      <c r="AF117" s="74"/>
      <c r="AG117" s="74"/>
      <c r="AH117" s="74"/>
      <c r="AI117" s="25"/>
      <c r="AJ117" s="74"/>
      <c r="AK117" s="22"/>
      <c r="AL117" s="22"/>
      <c r="AM117" s="22"/>
      <c r="AN117" s="23"/>
      <c r="AO117" s="22"/>
      <c r="AP117" s="22"/>
      <c r="AQ117" s="22"/>
      <c r="AR117" s="74"/>
      <c r="AS117" s="74"/>
      <c r="AT117" s="74"/>
    </row>
    <row r="118" spans="1:46">
      <c r="B118" s="198" t="s">
        <v>174</v>
      </c>
      <c r="C118" s="200" t="s">
        <v>42</v>
      </c>
      <c r="D118" s="70" t="s">
        <v>232</v>
      </c>
      <c r="E118" s="59" t="s">
        <v>114</v>
      </c>
      <c r="F118" s="73"/>
      <c r="G118" s="19"/>
      <c r="H118" s="20">
        <v>44718</v>
      </c>
      <c r="I118" s="60">
        <v>44750</v>
      </c>
      <c r="J118" s="22"/>
      <c r="K118" s="22"/>
      <c r="L118" s="23"/>
      <c r="M118" s="74"/>
      <c r="N118" s="74"/>
      <c r="O118" s="74"/>
      <c r="P118" s="74"/>
      <c r="Q118" s="74"/>
      <c r="R118" s="74"/>
      <c r="S118" s="74"/>
      <c r="T118" s="74"/>
      <c r="U118" s="74"/>
      <c r="V118" s="23"/>
      <c r="W118" s="74"/>
      <c r="X118" s="74"/>
      <c r="Y118" s="74"/>
      <c r="Z118" s="74"/>
      <c r="AA118" s="74"/>
      <c r="AB118" s="74"/>
      <c r="AC118" s="74"/>
      <c r="AD118" s="74"/>
      <c r="AE118" s="74"/>
      <c r="AF118" s="74"/>
      <c r="AG118" s="74"/>
      <c r="AH118" s="74"/>
      <c r="AI118" s="23"/>
      <c r="AJ118" s="74"/>
      <c r="AK118" s="22"/>
      <c r="AL118" s="22"/>
      <c r="AM118" s="22"/>
      <c r="AN118" s="23"/>
      <c r="AO118" s="22"/>
      <c r="AP118" s="22"/>
      <c r="AQ118" s="22"/>
      <c r="AR118" s="74"/>
      <c r="AS118" s="74"/>
      <c r="AT118" s="74"/>
    </row>
    <row r="119" spans="1:46">
      <c r="B119" s="199"/>
      <c r="C119" s="200"/>
      <c r="D119" s="70" t="s">
        <v>233</v>
      </c>
      <c r="E119" s="59">
        <v>2222</v>
      </c>
      <c r="F119" s="73"/>
      <c r="G119" s="19"/>
      <c r="H119" s="20">
        <v>44718</v>
      </c>
      <c r="I119" s="60">
        <v>44750</v>
      </c>
      <c r="J119" s="22"/>
      <c r="K119" s="22"/>
      <c r="L119" s="23"/>
      <c r="M119" s="74"/>
      <c r="N119" s="74"/>
      <c r="O119" s="74"/>
      <c r="P119" s="74"/>
      <c r="Q119" s="74"/>
      <c r="R119" s="74"/>
      <c r="S119" s="74"/>
      <c r="T119" s="74"/>
      <c r="U119" s="74"/>
      <c r="V119" s="23"/>
      <c r="W119" s="74"/>
      <c r="X119" s="74"/>
      <c r="Y119" s="74"/>
      <c r="Z119" s="74"/>
      <c r="AA119" s="74"/>
      <c r="AB119" s="74"/>
      <c r="AC119" s="74"/>
      <c r="AD119" s="74"/>
      <c r="AE119" s="74"/>
      <c r="AF119" s="74"/>
      <c r="AG119" s="74"/>
      <c r="AH119" s="74"/>
      <c r="AI119" s="23"/>
      <c r="AJ119" s="74"/>
      <c r="AK119" s="22"/>
      <c r="AL119" s="22"/>
      <c r="AM119" s="22"/>
      <c r="AN119" s="23"/>
      <c r="AO119" s="22"/>
      <c r="AP119" s="22"/>
      <c r="AQ119" s="22"/>
      <c r="AR119" s="74"/>
      <c r="AS119" s="74"/>
      <c r="AT119" s="74"/>
    </row>
    <row r="120" spans="1:46">
      <c r="B120" s="198" t="s">
        <v>174</v>
      </c>
      <c r="C120" s="200" t="s">
        <v>42</v>
      </c>
      <c r="D120" s="70" t="s">
        <v>234</v>
      </c>
      <c r="E120" s="59" t="s">
        <v>114</v>
      </c>
      <c r="F120" s="73"/>
      <c r="G120" s="19"/>
      <c r="H120" s="20">
        <v>44728</v>
      </c>
      <c r="I120" s="60">
        <v>44752</v>
      </c>
      <c r="J120" s="22"/>
      <c r="K120" s="22"/>
      <c r="L120" s="23"/>
      <c r="M120" s="74"/>
      <c r="N120" s="74"/>
      <c r="O120" s="74"/>
      <c r="P120" s="74"/>
      <c r="Q120" s="74"/>
      <c r="R120" s="74"/>
      <c r="S120" s="74"/>
      <c r="T120" s="74"/>
      <c r="U120" s="74"/>
      <c r="V120" s="23"/>
      <c r="W120" s="74"/>
      <c r="X120" s="74"/>
      <c r="Y120" s="74"/>
      <c r="Z120" s="74"/>
      <c r="AA120" s="74"/>
      <c r="AB120" s="74"/>
      <c r="AC120" s="74"/>
      <c r="AD120" s="74"/>
      <c r="AE120" s="74"/>
      <c r="AF120" s="74"/>
      <c r="AG120" s="74"/>
      <c r="AH120" s="74"/>
      <c r="AI120" s="25"/>
      <c r="AJ120" s="74"/>
      <c r="AK120" s="22"/>
      <c r="AL120" s="22"/>
      <c r="AM120" s="22"/>
      <c r="AN120" s="23"/>
      <c r="AO120" s="22"/>
      <c r="AP120" s="22"/>
      <c r="AQ120" s="22"/>
      <c r="AR120" s="74"/>
      <c r="AS120" s="74"/>
      <c r="AT120" s="74"/>
    </row>
    <row r="121" spans="1:46">
      <c r="B121" s="199"/>
      <c r="C121" s="200"/>
      <c r="D121" s="70" t="s">
        <v>233</v>
      </c>
      <c r="E121" s="59">
        <v>2111</v>
      </c>
      <c r="F121" s="73"/>
      <c r="G121" s="19"/>
      <c r="H121" s="20">
        <v>44728</v>
      </c>
      <c r="I121" s="60">
        <v>44752</v>
      </c>
      <c r="J121" s="22"/>
      <c r="K121" s="22"/>
      <c r="L121" s="23"/>
      <c r="M121" s="74"/>
      <c r="N121" s="74"/>
      <c r="O121" s="74"/>
      <c r="P121" s="74"/>
      <c r="Q121" s="74"/>
      <c r="R121" s="74"/>
      <c r="S121" s="74"/>
      <c r="T121" s="74"/>
      <c r="U121" s="74"/>
      <c r="V121" s="23"/>
      <c r="W121" s="74"/>
      <c r="X121" s="74"/>
      <c r="Y121" s="74"/>
      <c r="Z121" s="74"/>
      <c r="AA121" s="74"/>
      <c r="AB121" s="74"/>
      <c r="AC121" s="74"/>
      <c r="AD121" s="74"/>
      <c r="AE121" s="74"/>
      <c r="AF121" s="74"/>
      <c r="AG121" s="74"/>
      <c r="AH121" s="74"/>
      <c r="AI121" s="25"/>
      <c r="AJ121" s="74"/>
      <c r="AK121" s="22"/>
      <c r="AL121" s="22"/>
      <c r="AM121" s="22"/>
      <c r="AN121" s="23"/>
      <c r="AO121" s="22"/>
      <c r="AP121" s="22"/>
      <c r="AQ121" s="22"/>
      <c r="AR121" s="74"/>
      <c r="AS121" s="74"/>
      <c r="AT121" s="74"/>
    </row>
    <row r="122" spans="1:46">
      <c r="B122" s="198" t="s">
        <v>174</v>
      </c>
      <c r="C122" s="200" t="s">
        <v>42</v>
      </c>
      <c r="D122" s="23" t="s">
        <v>235</v>
      </c>
      <c r="E122" s="59" t="s">
        <v>114</v>
      </c>
      <c r="F122" s="27"/>
      <c r="G122" s="19"/>
      <c r="H122" s="20">
        <v>44720</v>
      </c>
      <c r="I122" s="60">
        <v>44762</v>
      </c>
      <c r="J122" s="22"/>
      <c r="K122" s="22"/>
      <c r="L122" s="23"/>
      <c r="M122" s="74"/>
      <c r="N122" s="74"/>
      <c r="O122" s="74"/>
      <c r="P122" s="74"/>
      <c r="Q122" s="74"/>
      <c r="R122" s="74"/>
      <c r="S122" s="74"/>
      <c r="T122" s="74"/>
      <c r="U122" s="74"/>
      <c r="V122" s="23"/>
      <c r="W122" s="74"/>
      <c r="X122" s="74"/>
      <c r="Y122" s="74"/>
      <c r="Z122" s="74"/>
      <c r="AA122" s="74"/>
      <c r="AB122" s="74"/>
      <c r="AC122" s="74"/>
      <c r="AD122" s="74"/>
      <c r="AE122" s="74"/>
      <c r="AF122" s="74"/>
      <c r="AG122" s="74"/>
      <c r="AH122" s="74"/>
      <c r="AI122" s="23"/>
      <c r="AJ122" s="74"/>
      <c r="AK122" s="22"/>
      <c r="AL122" s="22"/>
      <c r="AM122" s="22"/>
      <c r="AN122" s="23"/>
      <c r="AO122" s="22"/>
      <c r="AP122" s="22"/>
      <c r="AQ122" s="22"/>
      <c r="AR122" s="74"/>
      <c r="AS122" s="74"/>
      <c r="AT122" s="74"/>
    </row>
    <row r="123" spans="1:46">
      <c r="B123" s="199"/>
      <c r="C123" s="200"/>
      <c r="D123" s="23" t="s">
        <v>233</v>
      </c>
      <c r="E123" s="59">
        <v>126</v>
      </c>
      <c r="F123" s="73"/>
      <c r="G123" s="19"/>
      <c r="H123" s="20">
        <v>44720</v>
      </c>
      <c r="I123" s="60">
        <v>44762</v>
      </c>
      <c r="J123" s="22"/>
      <c r="K123" s="22"/>
      <c r="L123" s="23"/>
      <c r="M123" s="74"/>
      <c r="N123" s="74"/>
      <c r="O123" s="74"/>
      <c r="P123" s="74"/>
      <c r="Q123" s="74"/>
      <c r="R123" s="74"/>
      <c r="S123" s="74"/>
      <c r="T123" s="74"/>
      <c r="U123" s="74"/>
      <c r="V123" s="23"/>
      <c r="W123" s="74"/>
      <c r="X123" s="74"/>
      <c r="Y123" s="74"/>
      <c r="Z123" s="74"/>
      <c r="AA123" s="74"/>
      <c r="AB123" s="74"/>
      <c r="AC123" s="74"/>
      <c r="AD123" s="74"/>
      <c r="AE123" s="74"/>
      <c r="AF123" s="74"/>
      <c r="AG123" s="74"/>
      <c r="AH123" s="74"/>
      <c r="AI123" s="25"/>
      <c r="AJ123" s="74"/>
      <c r="AK123" s="22"/>
      <c r="AL123" s="22"/>
      <c r="AM123" s="22"/>
      <c r="AN123" s="23"/>
      <c r="AO123" s="22"/>
      <c r="AP123" s="22"/>
      <c r="AQ123" s="22"/>
      <c r="AR123" s="74"/>
      <c r="AS123" s="74"/>
      <c r="AT123" s="74"/>
    </row>
    <row r="124" spans="1:46">
      <c r="B124" s="198" t="s">
        <v>174</v>
      </c>
      <c r="C124" s="198" t="s">
        <v>42</v>
      </c>
      <c r="D124" s="65" t="s">
        <v>236</v>
      </c>
      <c r="E124" s="73" t="s">
        <v>114</v>
      </c>
      <c r="F124" s="27"/>
      <c r="G124" s="19"/>
      <c r="H124" s="20">
        <v>44734</v>
      </c>
      <c r="I124" s="60">
        <v>44761</v>
      </c>
      <c r="J124" s="22"/>
      <c r="K124" s="22"/>
      <c r="L124" s="23"/>
      <c r="M124" s="74"/>
      <c r="N124" s="74"/>
      <c r="O124" s="74"/>
      <c r="P124" s="74"/>
      <c r="Q124" s="74"/>
      <c r="R124" s="74"/>
      <c r="S124" s="74"/>
      <c r="T124" s="74"/>
      <c r="U124" s="74"/>
      <c r="V124" s="23"/>
      <c r="W124" s="74"/>
      <c r="X124" s="74"/>
      <c r="Y124" s="74"/>
      <c r="Z124" s="74"/>
      <c r="AA124" s="74"/>
      <c r="AB124" s="74"/>
      <c r="AC124" s="74"/>
      <c r="AD124" s="74"/>
      <c r="AE124" s="74"/>
      <c r="AF124" s="74"/>
      <c r="AG124" s="74"/>
      <c r="AH124" s="74"/>
      <c r="AI124" s="25"/>
      <c r="AJ124" s="74"/>
      <c r="AK124" s="22"/>
      <c r="AL124" s="22"/>
      <c r="AM124" s="22"/>
      <c r="AN124" s="23"/>
      <c r="AO124" s="22"/>
      <c r="AP124" s="22"/>
      <c r="AQ124" s="22"/>
      <c r="AR124" s="74"/>
      <c r="AS124" s="74"/>
      <c r="AT124" s="74"/>
    </row>
    <row r="125" spans="1:46">
      <c r="B125" s="199"/>
      <c r="C125" s="199"/>
      <c r="D125" s="65" t="s">
        <v>233</v>
      </c>
      <c r="E125" s="73">
        <v>2111</v>
      </c>
      <c r="F125" s="73"/>
      <c r="G125" s="19"/>
      <c r="H125" s="20">
        <v>44734</v>
      </c>
      <c r="I125" s="60">
        <v>44761</v>
      </c>
      <c r="J125" s="22"/>
      <c r="K125" s="22"/>
      <c r="L125" s="23"/>
      <c r="M125" s="74"/>
      <c r="N125" s="74"/>
      <c r="O125" s="74"/>
      <c r="P125" s="74"/>
      <c r="Q125" s="74"/>
      <c r="R125" s="74"/>
      <c r="S125" s="74"/>
      <c r="T125" s="74"/>
      <c r="U125" s="74"/>
      <c r="V125" s="23"/>
      <c r="W125" s="74"/>
      <c r="X125" s="74"/>
      <c r="Y125" s="74"/>
      <c r="Z125" s="74"/>
      <c r="AA125" s="74"/>
      <c r="AB125" s="74"/>
      <c r="AC125" s="74"/>
      <c r="AD125" s="74"/>
      <c r="AE125" s="74"/>
      <c r="AF125" s="74"/>
      <c r="AG125" s="74"/>
      <c r="AH125" s="74"/>
      <c r="AI125" s="25"/>
      <c r="AJ125" s="74"/>
      <c r="AK125" s="22"/>
      <c r="AL125" s="22"/>
      <c r="AM125" s="22"/>
      <c r="AN125" s="23"/>
      <c r="AO125" s="22"/>
      <c r="AP125" s="22"/>
      <c r="AQ125" s="22"/>
      <c r="AR125" s="74"/>
      <c r="AS125" s="74"/>
      <c r="AT125" s="74"/>
    </row>
    <row r="126" spans="1:46">
      <c r="B126" s="198" t="s">
        <v>174</v>
      </c>
      <c r="C126" s="198" t="s">
        <v>42</v>
      </c>
      <c r="D126" s="65" t="s">
        <v>237</v>
      </c>
      <c r="E126" s="28" t="s">
        <v>114</v>
      </c>
      <c r="F126" s="73"/>
      <c r="G126" s="19"/>
      <c r="H126" s="20">
        <v>44728</v>
      </c>
      <c r="I126" s="60">
        <v>44757</v>
      </c>
      <c r="J126" s="22"/>
      <c r="K126" s="22"/>
      <c r="L126" s="23"/>
      <c r="M126" s="74"/>
      <c r="N126" s="74"/>
      <c r="O126" s="74"/>
      <c r="P126" s="74"/>
      <c r="Q126" s="74"/>
      <c r="R126" s="74"/>
      <c r="S126" s="74"/>
      <c r="T126" s="74"/>
      <c r="U126" s="74"/>
      <c r="V126" s="23"/>
      <c r="W126" s="74"/>
      <c r="X126" s="74"/>
      <c r="Y126" s="74"/>
      <c r="Z126" s="74"/>
      <c r="AA126" s="74"/>
      <c r="AB126" s="74"/>
      <c r="AC126" s="74"/>
      <c r="AD126" s="74"/>
      <c r="AE126" s="74"/>
      <c r="AF126" s="74"/>
      <c r="AG126" s="74"/>
      <c r="AH126" s="74"/>
      <c r="AI126" s="23"/>
      <c r="AJ126" s="74"/>
      <c r="AK126" s="22"/>
      <c r="AL126" s="22"/>
      <c r="AM126" s="22"/>
      <c r="AN126" s="23"/>
      <c r="AO126" s="22"/>
      <c r="AP126" s="22"/>
      <c r="AQ126" s="22"/>
      <c r="AR126" s="74"/>
      <c r="AS126" s="74"/>
      <c r="AT126" s="74"/>
    </row>
    <row r="127" spans="1:46">
      <c r="B127" s="199"/>
      <c r="C127" s="199"/>
      <c r="D127" s="65" t="s">
        <v>233</v>
      </c>
      <c r="E127" s="73">
        <v>2222</v>
      </c>
      <c r="F127" s="73"/>
      <c r="G127" s="19"/>
      <c r="H127" s="20">
        <v>44728</v>
      </c>
      <c r="I127" s="60">
        <v>44757</v>
      </c>
      <c r="J127" s="22"/>
      <c r="K127" s="22"/>
      <c r="L127" s="23"/>
      <c r="M127" s="74"/>
      <c r="N127" s="74"/>
      <c r="O127" s="74"/>
      <c r="P127" s="74"/>
      <c r="Q127" s="74"/>
      <c r="R127" s="74"/>
      <c r="S127" s="74"/>
      <c r="T127" s="74"/>
      <c r="U127" s="74"/>
      <c r="V127" s="23"/>
      <c r="W127" s="74"/>
      <c r="X127" s="74"/>
      <c r="Y127" s="74"/>
      <c r="Z127" s="74"/>
      <c r="AA127" s="74"/>
      <c r="AB127" s="74"/>
      <c r="AC127" s="74"/>
      <c r="AD127" s="74"/>
      <c r="AE127" s="74"/>
      <c r="AF127" s="74"/>
      <c r="AG127" s="74"/>
      <c r="AH127" s="74"/>
      <c r="AI127" s="23"/>
      <c r="AJ127" s="74"/>
      <c r="AK127" s="22"/>
      <c r="AL127" s="22"/>
      <c r="AM127" s="22"/>
      <c r="AN127" s="23"/>
      <c r="AO127" s="22"/>
      <c r="AP127" s="22"/>
      <c r="AQ127" s="22"/>
      <c r="AR127" s="74"/>
      <c r="AS127" s="74"/>
      <c r="AT127" s="74"/>
    </row>
    <row r="128" spans="1:46">
      <c r="B128" s="198" t="s">
        <v>174</v>
      </c>
      <c r="C128" s="198" t="s">
        <v>42</v>
      </c>
      <c r="D128" s="65" t="s">
        <v>238</v>
      </c>
      <c r="E128" s="28" t="s">
        <v>114</v>
      </c>
      <c r="F128" s="73"/>
      <c r="G128" s="19"/>
      <c r="H128" s="20">
        <v>44720</v>
      </c>
      <c r="I128" s="60">
        <v>44757</v>
      </c>
      <c r="J128" s="22"/>
      <c r="K128" s="22"/>
      <c r="L128" s="23"/>
      <c r="M128" s="74"/>
      <c r="N128" s="74"/>
      <c r="O128" s="74"/>
      <c r="P128" s="74"/>
      <c r="Q128" s="74"/>
      <c r="R128" s="74"/>
      <c r="S128" s="74"/>
      <c r="T128" s="74"/>
      <c r="U128" s="74"/>
      <c r="V128" s="23"/>
      <c r="W128" s="74"/>
      <c r="X128" s="74"/>
      <c r="Y128" s="74"/>
      <c r="Z128" s="74"/>
      <c r="AA128" s="74"/>
      <c r="AB128" s="74"/>
      <c r="AC128" s="74"/>
      <c r="AD128" s="74"/>
      <c r="AE128" s="74"/>
      <c r="AF128" s="74"/>
      <c r="AG128" s="74"/>
      <c r="AH128" s="74"/>
      <c r="AI128" s="23"/>
      <c r="AJ128" s="74"/>
      <c r="AK128" s="22"/>
      <c r="AL128" s="22"/>
      <c r="AM128" s="22"/>
      <c r="AN128" s="23"/>
      <c r="AO128" s="22"/>
      <c r="AP128" s="22"/>
      <c r="AQ128" s="22"/>
      <c r="AR128" s="74"/>
      <c r="AS128" s="74"/>
      <c r="AT128" s="74"/>
    </row>
    <row r="129" spans="2:46">
      <c r="B129" s="199"/>
      <c r="C129" s="199"/>
      <c r="D129" s="65" t="s">
        <v>233</v>
      </c>
      <c r="E129" s="73">
        <v>2111</v>
      </c>
      <c r="F129" s="73"/>
      <c r="G129" s="19"/>
      <c r="H129" s="20">
        <v>44720</v>
      </c>
      <c r="I129" s="60">
        <v>44757</v>
      </c>
      <c r="J129" s="22"/>
      <c r="K129" s="22"/>
      <c r="L129" s="23"/>
      <c r="M129" s="74"/>
      <c r="N129" s="74"/>
      <c r="O129" s="74"/>
      <c r="P129" s="74"/>
      <c r="Q129" s="74"/>
      <c r="R129" s="74"/>
      <c r="S129" s="74"/>
      <c r="T129" s="74"/>
      <c r="U129" s="74"/>
      <c r="V129" s="23"/>
      <c r="W129" s="74"/>
      <c r="X129" s="74"/>
      <c r="Y129" s="74"/>
      <c r="Z129" s="74"/>
      <c r="AA129" s="74"/>
      <c r="AB129" s="74"/>
      <c r="AC129" s="74"/>
      <c r="AD129" s="74"/>
      <c r="AE129" s="74"/>
      <c r="AF129" s="74"/>
      <c r="AG129" s="74"/>
      <c r="AH129" s="74"/>
      <c r="AI129" s="25"/>
      <c r="AJ129" s="74"/>
      <c r="AK129" s="22"/>
      <c r="AL129" s="22"/>
      <c r="AM129" s="22"/>
      <c r="AN129" s="23"/>
      <c r="AO129" s="22"/>
      <c r="AP129" s="22"/>
      <c r="AQ129" s="22"/>
      <c r="AR129" s="74"/>
      <c r="AS129" s="74"/>
      <c r="AT129" s="74"/>
    </row>
    <row r="130" spans="2:46">
      <c r="B130" s="198" t="s">
        <v>174</v>
      </c>
      <c r="C130" s="198" t="s">
        <v>42</v>
      </c>
      <c r="D130" s="65" t="s">
        <v>239</v>
      </c>
      <c r="E130" s="28" t="s">
        <v>114</v>
      </c>
      <c r="F130" s="73"/>
      <c r="G130" s="19"/>
      <c r="H130" s="20">
        <v>44734</v>
      </c>
      <c r="I130" s="60">
        <v>44761</v>
      </c>
      <c r="J130" s="22"/>
      <c r="K130" s="22"/>
      <c r="L130" s="23"/>
      <c r="M130" s="74"/>
      <c r="N130" s="74"/>
      <c r="O130" s="74"/>
      <c r="P130" s="74"/>
      <c r="Q130" s="74"/>
      <c r="R130" s="74"/>
      <c r="S130" s="74"/>
      <c r="T130" s="74"/>
      <c r="U130" s="74"/>
      <c r="V130" s="23"/>
      <c r="W130" s="74"/>
      <c r="X130" s="74"/>
      <c r="Y130" s="74"/>
      <c r="Z130" s="74"/>
      <c r="AA130" s="74"/>
      <c r="AB130" s="74"/>
      <c r="AC130" s="74"/>
      <c r="AD130" s="74"/>
      <c r="AE130" s="74"/>
      <c r="AF130" s="74"/>
      <c r="AG130" s="74"/>
      <c r="AH130" s="74"/>
      <c r="AI130" s="23"/>
      <c r="AJ130" s="74"/>
      <c r="AK130" s="22"/>
      <c r="AL130" s="22"/>
      <c r="AM130" s="22"/>
      <c r="AN130" s="23"/>
      <c r="AO130" s="22"/>
      <c r="AP130" s="22"/>
      <c r="AQ130" s="22"/>
      <c r="AR130" s="74"/>
      <c r="AS130" s="74"/>
      <c r="AT130" s="74"/>
    </row>
    <row r="131" spans="2:46">
      <c r="B131" s="199"/>
      <c r="C131" s="199"/>
      <c r="D131" s="65" t="s">
        <v>233</v>
      </c>
      <c r="E131" s="73">
        <v>2111</v>
      </c>
      <c r="F131" s="73"/>
      <c r="G131" s="19"/>
      <c r="H131" s="20">
        <v>44734</v>
      </c>
      <c r="I131" s="60">
        <v>44761</v>
      </c>
      <c r="J131" s="22"/>
      <c r="K131" s="22"/>
      <c r="L131" s="23"/>
      <c r="M131" s="74"/>
      <c r="N131" s="74"/>
      <c r="O131" s="74"/>
      <c r="P131" s="74"/>
      <c r="Q131" s="74"/>
      <c r="R131" s="74"/>
      <c r="S131" s="74"/>
      <c r="T131" s="74"/>
      <c r="U131" s="74"/>
      <c r="V131" s="23"/>
      <c r="W131" s="74"/>
      <c r="X131" s="74"/>
      <c r="Y131" s="74"/>
      <c r="Z131" s="74"/>
      <c r="AA131" s="74"/>
      <c r="AB131" s="74"/>
      <c r="AC131" s="74"/>
      <c r="AD131" s="74"/>
      <c r="AE131" s="74"/>
      <c r="AF131" s="74"/>
      <c r="AG131" s="74"/>
      <c r="AH131" s="74"/>
      <c r="AI131" s="25"/>
      <c r="AJ131" s="74"/>
      <c r="AK131" s="22"/>
      <c r="AL131" s="22"/>
      <c r="AM131" s="22"/>
      <c r="AN131" s="23"/>
      <c r="AO131" s="22"/>
      <c r="AP131" s="22"/>
      <c r="AQ131" s="22"/>
      <c r="AR131" s="74"/>
      <c r="AS131" s="74"/>
      <c r="AT131" s="74"/>
    </row>
    <row r="132" spans="2:46">
      <c r="B132" s="198" t="s">
        <v>174</v>
      </c>
      <c r="C132" s="198" t="s">
        <v>42</v>
      </c>
      <c r="D132" s="65" t="s">
        <v>240</v>
      </c>
      <c r="E132" s="28" t="s">
        <v>114</v>
      </c>
      <c r="F132" s="73"/>
      <c r="G132" s="19"/>
      <c r="H132" s="20">
        <v>44727</v>
      </c>
      <c r="I132" s="60">
        <v>44758</v>
      </c>
      <c r="J132" s="22"/>
      <c r="K132" s="22"/>
      <c r="L132" s="23"/>
      <c r="M132" s="74"/>
      <c r="N132" s="74"/>
      <c r="O132" s="74"/>
      <c r="P132" s="74"/>
      <c r="Q132" s="74"/>
      <c r="R132" s="74"/>
      <c r="S132" s="74"/>
      <c r="T132" s="74"/>
      <c r="U132" s="74"/>
      <c r="V132" s="23"/>
      <c r="W132" s="74"/>
      <c r="X132" s="74"/>
      <c r="Y132" s="74"/>
      <c r="Z132" s="74"/>
      <c r="AA132" s="74"/>
      <c r="AB132" s="74"/>
      <c r="AC132" s="74"/>
      <c r="AD132" s="74"/>
      <c r="AE132" s="74"/>
      <c r="AF132" s="74"/>
      <c r="AG132" s="74"/>
      <c r="AH132" s="74"/>
      <c r="AI132" s="25"/>
      <c r="AJ132" s="74"/>
      <c r="AK132" s="22"/>
      <c r="AL132" s="22"/>
      <c r="AM132" s="22"/>
      <c r="AN132" s="23"/>
      <c r="AO132" s="22"/>
      <c r="AP132" s="22"/>
      <c r="AQ132" s="22"/>
      <c r="AR132" s="74"/>
      <c r="AS132" s="74"/>
      <c r="AT132" s="74"/>
    </row>
    <row r="133" spans="2:46">
      <c r="B133" s="199"/>
      <c r="C133" s="199"/>
      <c r="D133" s="65" t="s">
        <v>233</v>
      </c>
      <c r="E133" s="73">
        <v>2222</v>
      </c>
      <c r="F133" s="73"/>
      <c r="G133" s="19"/>
      <c r="H133" s="20">
        <v>44737</v>
      </c>
      <c r="I133" s="60">
        <v>44758</v>
      </c>
      <c r="J133" s="22"/>
      <c r="K133" s="22"/>
      <c r="L133" s="23"/>
      <c r="M133" s="74"/>
      <c r="N133" s="74"/>
      <c r="O133" s="74"/>
      <c r="P133" s="74"/>
      <c r="Q133" s="74"/>
      <c r="R133" s="74"/>
      <c r="S133" s="74"/>
      <c r="T133" s="74"/>
      <c r="U133" s="74"/>
      <c r="V133" s="23"/>
      <c r="W133" s="74"/>
      <c r="X133" s="74"/>
      <c r="Y133" s="74"/>
      <c r="Z133" s="74"/>
      <c r="AA133" s="74"/>
      <c r="AB133" s="74"/>
      <c r="AC133" s="74"/>
      <c r="AD133" s="74"/>
      <c r="AE133" s="74"/>
      <c r="AF133" s="74"/>
      <c r="AG133" s="74"/>
      <c r="AH133" s="74"/>
      <c r="AI133" s="25"/>
      <c r="AJ133" s="74"/>
      <c r="AK133" s="22"/>
      <c r="AL133" s="22"/>
      <c r="AM133" s="22"/>
      <c r="AN133" s="23"/>
      <c r="AO133" s="22"/>
      <c r="AP133" s="22"/>
      <c r="AQ133" s="22"/>
      <c r="AR133" s="74"/>
      <c r="AS133" s="74"/>
      <c r="AT133" s="74"/>
    </row>
    <row r="134" spans="2:46">
      <c r="B134" s="198" t="s">
        <v>174</v>
      </c>
      <c r="C134" s="198" t="s">
        <v>42</v>
      </c>
      <c r="D134" s="65" t="s">
        <v>241</v>
      </c>
      <c r="E134" s="28" t="s">
        <v>114</v>
      </c>
      <c r="F134" s="73"/>
      <c r="G134" s="19"/>
      <c r="H134" s="20">
        <v>44723</v>
      </c>
      <c r="I134" s="60">
        <v>44756</v>
      </c>
      <c r="J134" s="22"/>
      <c r="K134" s="22"/>
      <c r="L134" s="23"/>
      <c r="M134" s="74"/>
      <c r="N134" s="74"/>
      <c r="O134" s="74"/>
      <c r="P134" s="74"/>
      <c r="Q134" s="74"/>
      <c r="R134" s="74"/>
      <c r="S134" s="74"/>
      <c r="T134" s="74"/>
      <c r="U134" s="74"/>
      <c r="V134" s="23"/>
      <c r="W134" s="74"/>
      <c r="X134" s="74"/>
      <c r="Y134" s="74"/>
      <c r="Z134" s="74"/>
      <c r="AA134" s="74"/>
      <c r="AB134" s="74"/>
      <c r="AC134" s="74"/>
      <c r="AD134" s="74"/>
      <c r="AE134" s="74"/>
      <c r="AF134" s="74"/>
      <c r="AG134" s="74"/>
      <c r="AH134" s="74"/>
      <c r="AI134" s="25"/>
      <c r="AJ134" s="74"/>
      <c r="AK134" s="22"/>
      <c r="AL134" s="22"/>
      <c r="AM134" s="22"/>
      <c r="AN134" s="23"/>
      <c r="AO134" s="22"/>
      <c r="AP134" s="22"/>
      <c r="AQ134" s="22"/>
      <c r="AR134" s="74"/>
      <c r="AS134" s="74"/>
      <c r="AT134" s="74"/>
    </row>
    <row r="135" spans="2:46">
      <c r="B135" s="199"/>
      <c r="C135" s="199"/>
      <c r="D135" s="65" t="s">
        <v>233</v>
      </c>
      <c r="E135" s="73">
        <v>2222</v>
      </c>
      <c r="F135" s="73"/>
      <c r="G135" s="19"/>
      <c r="H135" s="20">
        <v>44723</v>
      </c>
      <c r="I135" s="60">
        <v>44756</v>
      </c>
      <c r="J135" s="22"/>
      <c r="K135" s="22"/>
      <c r="L135" s="23"/>
      <c r="M135" s="74"/>
      <c r="N135" s="74"/>
      <c r="O135" s="74"/>
      <c r="P135" s="74"/>
      <c r="Q135" s="74"/>
      <c r="R135" s="74"/>
      <c r="S135" s="74"/>
      <c r="T135" s="74"/>
      <c r="U135" s="74"/>
      <c r="V135" s="23"/>
      <c r="W135" s="74"/>
      <c r="X135" s="74"/>
      <c r="Y135" s="74"/>
      <c r="Z135" s="74"/>
      <c r="AA135" s="74"/>
      <c r="AB135" s="74"/>
      <c r="AC135" s="74"/>
      <c r="AD135" s="74"/>
      <c r="AE135" s="74"/>
      <c r="AF135" s="74"/>
      <c r="AG135" s="74"/>
      <c r="AH135" s="74"/>
      <c r="AI135" s="23"/>
      <c r="AJ135" s="74"/>
      <c r="AK135" s="22"/>
      <c r="AL135" s="22"/>
      <c r="AM135" s="22"/>
      <c r="AN135" s="23"/>
      <c r="AO135" s="22"/>
      <c r="AP135" s="22"/>
      <c r="AQ135" s="22"/>
      <c r="AR135" s="74"/>
      <c r="AS135" s="74"/>
      <c r="AT135" s="74"/>
    </row>
    <row r="136" spans="2:46">
      <c r="B136" s="198" t="s">
        <v>174</v>
      </c>
      <c r="C136" s="198" t="s">
        <v>42</v>
      </c>
      <c r="D136" s="65" t="s">
        <v>242</v>
      </c>
      <c r="E136" s="28" t="s">
        <v>114</v>
      </c>
      <c r="F136" s="73"/>
      <c r="G136" s="19"/>
      <c r="H136" s="20">
        <v>44722</v>
      </c>
      <c r="I136" s="21">
        <v>44752</v>
      </c>
      <c r="J136" s="22"/>
      <c r="K136" s="22"/>
      <c r="L136" s="23"/>
      <c r="M136" s="74"/>
      <c r="N136" s="74"/>
      <c r="O136" s="74"/>
      <c r="P136" s="74"/>
      <c r="Q136" s="74"/>
      <c r="R136" s="74"/>
      <c r="S136" s="74"/>
      <c r="T136" s="74"/>
      <c r="U136" s="74"/>
      <c r="V136" s="23"/>
      <c r="W136" s="74"/>
      <c r="X136" s="74"/>
      <c r="Y136" s="74"/>
      <c r="Z136" s="74"/>
      <c r="AA136" s="74"/>
      <c r="AB136" s="74"/>
      <c r="AC136" s="74"/>
      <c r="AD136" s="74"/>
      <c r="AE136" s="74"/>
      <c r="AF136" s="74"/>
      <c r="AG136" s="74"/>
      <c r="AH136" s="74"/>
      <c r="AI136" s="25"/>
      <c r="AJ136" s="74"/>
      <c r="AK136" s="22"/>
      <c r="AL136" s="22"/>
      <c r="AM136" s="22"/>
      <c r="AN136" s="23"/>
      <c r="AO136" s="22"/>
      <c r="AP136" s="22"/>
      <c r="AQ136" s="22"/>
      <c r="AR136" s="74"/>
      <c r="AS136" s="74"/>
      <c r="AT136" s="74"/>
    </row>
    <row r="137" spans="2:46">
      <c r="B137" s="199"/>
      <c r="C137" s="199"/>
      <c r="D137" s="65" t="s">
        <v>233</v>
      </c>
      <c r="E137" s="73">
        <v>2222</v>
      </c>
      <c r="F137" s="73"/>
      <c r="G137" s="19"/>
      <c r="H137" s="20">
        <v>44722</v>
      </c>
      <c r="I137" s="21">
        <v>44752</v>
      </c>
      <c r="J137" s="22"/>
      <c r="K137" s="22"/>
      <c r="L137" s="23"/>
      <c r="M137" s="74"/>
      <c r="N137" s="74"/>
      <c r="O137" s="74"/>
      <c r="P137" s="74"/>
      <c r="Q137" s="74"/>
      <c r="R137" s="74"/>
      <c r="S137" s="74"/>
      <c r="T137" s="74"/>
      <c r="U137" s="74"/>
      <c r="V137" s="23"/>
      <c r="W137" s="74"/>
      <c r="X137" s="74"/>
      <c r="Y137" s="74"/>
      <c r="Z137" s="74"/>
      <c r="AA137" s="74"/>
      <c r="AB137" s="74"/>
      <c r="AC137" s="74"/>
      <c r="AD137" s="74"/>
      <c r="AE137" s="74"/>
      <c r="AF137" s="74"/>
      <c r="AG137" s="74"/>
      <c r="AH137" s="74"/>
      <c r="AI137" s="25"/>
      <c r="AJ137" s="74"/>
      <c r="AK137" s="22"/>
      <c r="AL137" s="22"/>
      <c r="AM137" s="22"/>
      <c r="AN137" s="23"/>
      <c r="AO137" s="22"/>
      <c r="AP137" s="22"/>
      <c r="AQ137" s="22"/>
      <c r="AR137" s="74"/>
      <c r="AS137" s="74"/>
      <c r="AT137" s="74"/>
    </row>
    <row r="138" spans="2:46">
      <c r="B138" s="198" t="s">
        <v>174</v>
      </c>
      <c r="C138" s="198" t="s">
        <v>42</v>
      </c>
      <c r="D138" s="65" t="s">
        <v>243</v>
      </c>
      <c r="E138" s="28" t="s">
        <v>114</v>
      </c>
      <c r="F138" s="73"/>
      <c r="G138" s="19"/>
      <c r="H138" s="20">
        <v>44727</v>
      </c>
      <c r="I138" s="21">
        <v>44756</v>
      </c>
      <c r="J138" s="22"/>
      <c r="K138" s="22"/>
      <c r="L138" s="23"/>
      <c r="M138" s="74"/>
      <c r="N138" s="74"/>
      <c r="O138" s="74"/>
      <c r="P138" s="74"/>
      <c r="Q138" s="74"/>
      <c r="R138" s="74"/>
      <c r="S138" s="74"/>
      <c r="T138" s="74"/>
      <c r="U138" s="74"/>
      <c r="V138" s="23"/>
      <c r="W138" s="74"/>
      <c r="X138" s="74"/>
      <c r="Y138" s="74"/>
      <c r="Z138" s="74"/>
      <c r="AA138" s="74"/>
      <c r="AB138" s="74"/>
      <c r="AC138" s="74"/>
      <c r="AD138" s="74"/>
      <c r="AE138" s="74"/>
      <c r="AF138" s="74"/>
      <c r="AG138" s="74"/>
      <c r="AH138" s="74"/>
      <c r="AI138" s="25"/>
      <c r="AJ138" s="74"/>
      <c r="AK138" s="22"/>
      <c r="AL138" s="22"/>
      <c r="AM138" s="22"/>
      <c r="AN138" s="23"/>
      <c r="AO138" s="22"/>
      <c r="AP138" s="22"/>
      <c r="AQ138" s="22"/>
      <c r="AR138" s="74"/>
      <c r="AS138" s="74"/>
      <c r="AT138" s="74"/>
    </row>
    <row r="139" spans="2:46">
      <c r="B139" s="199"/>
      <c r="C139" s="199"/>
      <c r="D139" s="65" t="s">
        <v>233</v>
      </c>
      <c r="E139" s="73">
        <v>126</v>
      </c>
      <c r="F139" s="73"/>
      <c r="G139" s="19"/>
      <c r="H139" s="20">
        <v>44727</v>
      </c>
      <c r="I139" s="21">
        <v>44756</v>
      </c>
      <c r="J139" s="22"/>
      <c r="K139" s="22"/>
      <c r="L139" s="23"/>
      <c r="M139" s="74"/>
      <c r="N139" s="74"/>
      <c r="O139" s="74"/>
      <c r="P139" s="74"/>
      <c r="Q139" s="74"/>
      <c r="R139" s="74"/>
      <c r="S139" s="74"/>
      <c r="T139" s="74"/>
      <c r="U139" s="74"/>
      <c r="V139" s="23"/>
      <c r="W139" s="74"/>
      <c r="X139" s="74"/>
      <c r="Y139" s="74"/>
      <c r="Z139" s="74"/>
      <c r="AA139" s="74"/>
      <c r="AB139" s="74"/>
      <c r="AC139" s="74"/>
      <c r="AD139" s="74"/>
      <c r="AE139" s="74"/>
      <c r="AF139" s="74"/>
      <c r="AG139" s="74"/>
      <c r="AH139" s="74"/>
      <c r="AI139" s="23"/>
      <c r="AJ139" s="74"/>
      <c r="AK139" s="22"/>
      <c r="AL139" s="22"/>
      <c r="AM139" s="22"/>
      <c r="AN139" s="23"/>
      <c r="AO139" s="22"/>
      <c r="AP139" s="22"/>
      <c r="AQ139" s="22"/>
      <c r="AR139" s="74"/>
      <c r="AS139" s="74"/>
      <c r="AT139" s="74"/>
    </row>
    <row r="140" spans="2:46">
      <c r="B140" s="198" t="s">
        <v>174</v>
      </c>
      <c r="C140" s="198" t="s">
        <v>42</v>
      </c>
      <c r="D140" s="65" t="s">
        <v>244</v>
      </c>
      <c r="E140" s="28" t="s">
        <v>114</v>
      </c>
      <c r="F140" s="73"/>
      <c r="G140" s="19"/>
      <c r="H140" s="20">
        <v>44730</v>
      </c>
      <c r="I140" s="21">
        <v>44758</v>
      </c>
      <c r="J140" s="22"/>
      <c r="K140" s="22"/>
      <c r="L140" s="23"/>
      <c r="M140" s="74"/>
      <c r="N140" s="74"/>
      <c r="O140" s="74"/>
      <c r="P140" s="74"/>
      <c r="Q140" s="74"/>
      <c r="R140" s="74"/>
      <c r="S140" s="74"/>
      <c r="T140" s="74"/>
      <c r="U140" s="74"/>
      <c r="V140" s="23"/>
      <c r="W140" s="74"/>
      <c r="X140" s="74"/>
      <c r="Y140" s="74"/>
      <c r="Z140" s="74"/>
      <c r="AA140" s="74"/>
      <c r="AB140" s="74"/>
      <c r="AC140" s="74"/>
      <c r="AD140" s="74"/>
      <c r="AE140" s="74"/>
      <c r="AF140" s="74"/>
      <c r="AG140" s="74"/>
      <c r="AH140" s="74"/>
      <c r="AI140" s="25"/>
      <c r="AJ140" s="74"/>
      <c r="AK140" s="22"/>
      <c r="AL140" s="22"/>
      <c r="AM140" s="22"/>
      <c r="AN140" s="23"/>
      <c r="AO140" s="22"/>
      <c r="AP140" s="22"/>
      <c r="AQ140" s="22"/>
      <c r="AR140" s="74"/>
      <c r="AS140" s="74"/>
      <c r="AT140" s="74"/>
    </row>
    <row r="141" spans="2:46">
      <c r="B141" s="199"/>
      <c r="C141" s="199"/>
      <c r="D141" s="65" t="s">
        <v>233</v>
      </c>
      <c r="E141" s="73">
        <v>2222</v>
      </c>
      <c r="F141" s="73"/>
      <c r="G141" s="19"/>
      <c r="H141" s="20">
        <v>44730</v>
      </c>
      <c r="I141" s="21">
        <v>44758</v>
      </c>
      <c r="J141" s="22"/>
      <c r="K141" s="22"/>
      <c r="L141" s="23"/>
      <c r="M141" s="74"/>
      <c r="N141" s="74"/>
      <c r="O141" s="74"/>
      <c r="P141" s="74"/>
      <c r="Q141" s="74"/>
      <c r="R141" s="74"/>
      <c r="S141" s="74"/>
      <c r="T141" s="74"/>
      <c r="U141" s="74"/>
      <c r="V141" s="23"/>
      <c r="W141" s="74"/>
      <c r="X141" s="74"/>
      <c r="Y141" s="74"/>
      <c r="Z141" s="74"/>
      <c r="AA141" s="74"/>
      <c r="AB141" s="74"/>
      <c r="AC141" s="74"/>
      <c r="AD141" s="74"/>
      <c r="AE141" s="74"/>
      <c r="AF141" s="74"/>
      <c r="AG141" s="74"/>
      <c r="AH141" s="74"/>
      <c r="AI141" s="25"/>
      <c r="AJ141" s="74"/>
      <c r="AK141" s="22"/>
      <c r="AL141" s="22"/>
      <c r="AM141" s="22"/>
      <c r="AN141" s="23"/>
      <c r="AO141" s="22"/>
      <c r="AP141" s="22"/>
      <c r="AQ141" s="22"/>
      <c r="AR141" s="74"/>
      <c r="AS141" s="74"/>
      <c r="AT141" s="74"/>
    </row>
    <row r="142" spans="2:46">
      <c r="B142" s="198" t="s">
        <v>174</v>
      </c>
      <c r="C142" s="198" t="s">
        <v>42</v>
      </c>
      <c r="D142" s="65" t="s">
        <v>245</v>
      </c>
      <c r="E142" s="28" t="s">
        <v>114</v>
      </c>
      <c r="F142" s="73"/>
      <c r="G142" s="19"/>
      <c r="H142" s="20">
        <v>44737</v>
      </c>
      <c r="I142" s="21">
        <v>44765</v>
      </c>
      <c r="J142" s="22"/>
      <c r="K142" s="22"/>
      <c r="L142" s="23"/>
      <c r="M142" s="74"/>
      <c r="N142" s="74"/>
      <c r="O142" s="74"/>
      <c r="P142" s="74"/>
      <c r="Q142" s="74"/>
      <c r="R142" s="74"/>
      <c r="S142" s="74"/>
      <c r="T142" s="74"/>
      <c r="U142" s="74"/>
      <c r="V142" s="23"/>
      <c r="W142" s="74"/>
      <c r="X142" s="74"/>
      <c r="Y142" s="74"/>
      <c r="Z142" s="74"/>
      <c r="AA142" s="74"/>
      <c r="AB142" s="74"/>
      <c r="AC142" s="74"/>
      <c r="AD142" s="74"/>
      <c r="AE142" s="74"/>
      <c r="AF142" s="74"/>
      <c r="AG142" s="74"/>
      <c r="AH142" s="74"/>
      <c r="AI142" s="25"/>
      <c r="AJ142" s="74"/>
      <c r="AK142" s="22"/>
      <c r="AL142" s="22"/>
      <c r="AM142" s="22"/>
      <c r="AN142" s="23"/>
      <c r="AO142" s="22"/>
      <c r="AP142" s="22"/>
      <c r="AQ142" s="22"/>
      <c r="AR142" s="74"/>
      <c r="AS142" s="74"/>
      <c r="AT142" s="74"/>
    </row>
    <row r="143" spans="2:46">
      <c r="B143" s="199"/>
      <c r="C143" s="199"/>
      <c r="D143" s="65" t="s">
        <v>233</v>
      </c>
      <c r="E143" s="73">
        <v>2222</v>
      </c>
      <c r="F143" s="73"/>
      <c r="G143" s="19"/>
      <c r="H143" s="20">
        <v>44737</v>
      </c>
      <c r="I143" s="21">
        <v>44765</v>
      </c>
      <c r="J143" s="22"/>
      <c r="K143" s="22"/>
      <c r="L143" s="23"/>
      <c r="M143" s="74"/>
      <c r="N143" s="74"/>
      <c r="O143" s="74"/>
      <c r="P143" s="74"/>
      <c r="Q143" s="74"/>
      <c r="R143" s="74"/>
      <c r="S143" s="74"/>
      <c r="T143" s="74"/>
      <c r="U143" s="74"/>
      <c r="V143" s="23"/>
      <c r="W143" s="74"/>
      <c r="X143" s="74"/>
      <c r="Y143" s="74"/>
      <c r="Z143" s="74"/>
      <c r="AA143" s="74"/>
      <c r="AB143" s="74"/>
      <c r="AC143" s="74"/>
      <c r="AD143" s="74"/>
      <c r="AE143" s="74"/>
      <c r="AF143" s="74"/>
      <c r="AG143" s="74"/>
      <c r="AH143" s="74"/>
      <c r="AI143" s="25"/>
      <c r="AJ143" s="74"/>
      <c r="AK143" s="22"/>
      <c r="AL143" s="22"/>
      <c r="AM143" s="22"/>
      <c r="AN143" s="23"/>
      <c r="AO143" s="22"/>
      <c r="AP143" s="22"/>
      <c r="AQ143" s="22"/>
      <c r="AR143" s="74"/>
      <c r="AS143" s="74"/>
      <c r="AT143" s="74"/>
    </row>
    <row r="144" spans="2:46">
      <c r="B144" s="198" t="s">
        <v>174</v>
      </c>
      <c r="C144" s="198" t="s">
        <v>42</v>
      </c>
      <c r="D144" s="65"/>
      <c r="E144" s="28"/>
      <c r="F144" s="73"/>
      <c r="G144" s="19"/>
      <c r="H144" s="20"/>
      <c r="I144" s="21"/>
      <c r="J144" s="22"/>
      <c r="K144" s="22"/>
      <c r="L144" s="23"/>
      <c r="M144" s="74"/>
      <c r="N144" s="74"/>
      <c r="O144" s="74"/>
      <c r="P144" s="74"/>
      <c r="Q144" s="74"/>
      <c r="R144" s="74"/>
      <c r="S144" s="74"/>
      <c r="T144" s="74"/>
      <c r="U144" s="74"/>
      <c r="V144" s="23"/>
      <c r="W144" s="74"/>
      <c r="X144" s="74"/>
      <c r="Y144" s="74"/>
      <c r="Z144" s="74"/>
      <c r="AA144" s="74"/>
      <c r="AB144" s="74"/>
      <c r="AC144" s="74"/>
      <c r="AD144" s="74"/>
      <c r="AE144" s="74"/>
      <c r="AF144" s="74"/>
      <c r="AG144" s="74"/>
      <c r="AH144" s="74"/>
      <c r="AI144" s="25"/>
      <c r="AJ144" s="74"/>
      <c r="AK144" s="22"/>
      <c r="AL144" s="22"/>
      <c r="AM144" s="22"/>
      <c r="AN144" s="23"/>
      <c r="AO144" s="22"/>
      <c r="AP144" s="22"/>
      <c r="AQ144" s="22"/>
      <c r="AR144" s="74"/>
      <c r="AS144" s="74"/>
      <c r="AT144" s="74"/>
    </row>
    <row r="145" spans="2:46">
      <c r="B145" s="199"/>
      <c r="C145" s="199"/>
      <c r="D145" s="65"/>
      <c r="E145" s="73"/>
      <c r="F145" s="73"/>
      <c r="G145" s="19"/>
      <c r="H145" s="20"/>
      <c r="I145" s="21"/>
      <c r="J145" s="22"/>
      <c r="K145" s="22"/>
      <c r="L145" s="23"/>
      <c r="M145" s="74"/>
      <c r="N145" s="74"/>
      <c r="O145" s="74"/>
      <c r="P145" s="74"/>
      <c r="Q145" s="74"/>
      <c r="R145" s="74"/>
      <c r="S145" s="74"/>
      <c r="T145" s="74"/>
      <c r="U145" s="74"/>
      <c r="V145" s="23"/>
      <c r="W145" s="74"/>
      <c r="X145" s="74"/>
      <c r="Y145" s="74"/>
      <c r="Z145" s="74"/>
      <c r="AA145" s="74"/>
      <c r="AB145" s="74"/>
      <c r="AC145" s="74"/>
      <c r="AD145" s="74"/>
      <c r="AE145" s="74"/>
      <c r="AF145" s="74"/>
      <c r="AG145" s="74"/>
      <c r="AH145" s="74"/>
      <c r="AI145" s="25"/>
      <c r="AJ145" s="74"/>
      <c r="AK145" s="22"/>
      <c r="AL145" s="22"/>
      <c r="AM145" s="22"/>
      <c r="AN145" s="23"/>
      <c r="AO145" s="22"/>
      <c r="AP145" s="22"/>
      <c r="AQ145" s="22"/>
      <c r="AR145" s="74"/>
      <c r="AS145" s="74"/>
      <c r="AT145" s="74"/>
    </row>
    <row r="146" spans="2:46">
      <c r="B146" s="198" t="s">
        <v>174</v>
      </c>
      <c r="C146" s="198" t="s">
        <v>42</v>
      </c>
      <c r="D146" s="65"/>
      <c r="E146" s="28"/>
      <c r="F146" s="73"/>
      <c r="G146" s="19"/>
      <c r="H146" s="20"/>
      <c r="I146" s="21"/>
      <c r="J146" s="22"/>
      <c r="K146" s="22"/>
      <c r="L146" s="23"/>
      <c r="M146" s="74"/>
      <c r="N146" s="74"/>
      <c r="O146" s="74"/>
      <c r="P146" s="74"/>
      <c r="Q146" s="74"/>
      <c r="R146" s="74"/>
      <c r="S146" s="74"/>
      <c r="T146" s="74"/>
      <c r="U146" s="74"/>
      <c r="V146" s="23"/>
      <c r="W146" s="74"/>
      <c r="X146" s="74"/>
      <c r="Y146" s="74"/>
      <c r="Z146" s="74"/>
      <c r="AA146" s="74"/>
      <c r="AB146" s="74"/>
      <c r="AC146" s="74"/>
      <c r="AD146" s="74"/>
      <c r="AE146" s="74"/>
      <c r="AF146" s="74"/>
      <c r="AG146" s="74"/>
      <c r="AH146" s="74"/>
      <c r="AI146" s="25"/>
      <c r="AJ146" s="74"/>
      <c r="AK146" s="22"/>
      <c r="AL146" s="22"/>
      <c r="AM146" s="22"/>
      <c r="AN146" s="23"/>
      <c r="AO146" s="22"/>
      <c r="AP146" s="22"/>
      <c r="AQ146" s="22"/>
      <c r="AR146" s="74"/>
      <c r="AS146" s="74"/>
      <c r="AT146" s="74"/>
    </row>
    <row r="147" spans="2:46">
      <c r="B147" s="199"/>
      <c r="C147" s="199"/>
      <c r="D147" s="65"/>
      <c r="E147" s="73"/>
      <c r="F147" s="73"/>
      <c r="G147" s="19"/>
      <c r="H147" s="21"/>
      <c r="I147" s="21"/>
      <c r="J147" s="22"/>
      <c r="K147" s="22"/>
      <c r="L147" s="23"/>
      <c r="M147" s="74"/>
      <c r="N147" s="74"/>
      <c r="O147" s="74"/>
      <c r="P147" s="74"/>
      <c r="Q147" s="74"/>
      <c r="R147" s="74"/>
      <c r="S147" s="74"/>
      <c r="T147" s="74"/>
      <c r="U147" s="74"/>
      <c r="V147" s="23"/>
      <c r="W147" s="74"/>
      <c r="X147" s="74"/>
      <c r="Y147" s="74"/>
      <c r="Z147" s="74"/>
      <c r="AA147" s="74"/>
      <c r="AB147" s="74"/>
      <c r="AC147" s="74"/>
      <c r="AD147" s="74"/>
      <c r="AE147" s="74"/>
      <c r="AF147" s="74"/>
      <c r="AG147" s="74"/>
      <c r="AH147" s="74"/>
      <c r="AI147" s="25"/>
      <c r="AJ147" s="74"/>
      <c r="AK147" s="22"/>
      <c r="AL147" s="22"/>
      <c r="AM147" s="22"/>
      <c r="AN147" s="23"/>
      <c r="AO147" s="22"/>
      <c r="AP147" s="22"/>
      <c r="AQ147" s="22"/>
      <c r="AR147" s="74"/>
      <c r="AS147" s="74"/>
      <c r="AT147" s="74"/>
    </row>
    <row r="148" spans="2:46">
      <c r="B148" s="198" t="s">
        <v>174</v>
      </c>
      <c r="C148" s="198" t="s">
        <v>42</v>
      </c>
      <c r="D148" s="66"/>
      <c r="E148" s="28"/>
      <c r="F148" s="73"/>
      <c r="G148" s="19"/>
      <c r="H148" s="21"/>
      <c r="I148" s="21"/>
      <c r="J148" s="22"/>
      <c r="K148" s="22"/>
      <c r="L148" s="23"/>
      <c r="M148" s="74"/>
      <c r="N148" s="74"/>
      <c r="O148" s="74"/>
      <c r="P148" s="74"/>
      <c r="Q148" s="74"/>
      <c r="R148" s="74"/>
      <c r="S148" s="74"/>
      <c r="T148" s="74"/>
      <c r="U148" s="74"/>
      <c r="V148" s="23"/>
      <c r="W148" s="74"/>
      <c r="X148" s="74"/>
      <c r="Y148" s="74"/>
      <c r="Z148" s="74"/>
      <c r="AA148" s="74"/>
      <c r="AB148" s="74"/>
      <c r="AC148" s="74"/>
      <c r="AD148" s="74"/>
      <c r="AE148" s="74"/>
      <c r="AF148" s="74"/>
      <c r="AG148" s="74"/>
      <c r="AH148" s="74"/>
      <c r="AI148" s="23"/>
      <c r="AJ148" s="74"/>
      <c r="AK148" s="22"/>
      <c r="AL148" s="22"/>
      <c r="AM148" s="22"/>
      <c r="AN148" s="23"/>
      <c r="AO148" s="22"/>
      <c r="AP148" s="22"/>
      <c r="AQ148" s="22"/>
      <c r="AR148" s="74"/>
      <c r="AS148" s="74"/>
      <c r="AT148" s="74"/>
    </row>
    <row r="149" spans="2:46">
      <c r="B149" s="199"/>
      <c r="C149" s="199"/>
      <c r="D149" s="66"/>
      <c r="E149" s="29"/>
      <c r="F149" s="73"/>
      <c r="G149" s="19"/>
      <c r="H149" s="21"/>
      <c r="I149" s="21"/>
      <c r="J149" s="22"/>
      <c r="K149" s="22"/>
      <c r="L149" s="23"/>
      <c r="M149" s="74"/>
      <c r="N149" s="74"/>
      <c r="O149" s="74"/>
      <c r="P149" s="74"/>
      <c r="Q149" s="74"/>
      <c r="R149" s="74"/>
      <c r="S149" s="74"/>
      <c r="T149" s="74"/>
      <c r="U149" s="74"/>
      <c r="V149" s="23"/>
      <c r="W149" s="74"/>
      <c r="X149" s="74"/>
      <c r="Y149" s="74"/>
      <c r="Z149" s="74"/>
      <c r="AA149" s="74"/>
      <c r="AB149" s="74"/>
      <c r="AC149" s="74"/>
      <c r="AD149" s="74"/>
      <c r="AE149" s="74"/>
      <c r="AF149" s="74"/>
      <c r="AG149" s="74"/>
      <c r="AH149" s="74"/>
      <c r="AI149" s="23"/>
      <c r="AJ149" s="74"/>
      <c r="AK149" s="22"/>
      <c r="AL149" s="22"/>
      <c r="AM149" s="22"/>
      <c r="AN149" s="23"/>
      <c r="AO149" s="22"/>
      <c r="AP149" s="22"/>
      <c r="AQ149" s="22"/>
      <c r="AR149" s="74"/>
      <c r="AS149" s="74"/>
      <c r="AT149" s="74"/>
    </row>
    <row r="150" spans="2:46">
      <c r="B150" s="198" t="s">
        <v>174</v>
      </c>
      <c r="C150" s="198" t="s">
        <v>42</v>
      </c>
      <c r="D150" s="66"/>
      <c r="E150" s="28"/>
      <c r="F150" s="73"/>
      <c r="G150" s="19"/>
      <c r="H150" s="21"/>
      <c r="I150" s="21"/>
      <c r="J150" s="22"/>
      <c r="K150" s="22"/>
      <c r="L150" s="23"/>
      <c r="M150" s="74"/>
      <c r="N150" s="74"/>
      <c r="O150" s="74"/>
      <c r="P150" s="74"/>
      <c r="Q150" s="74"/>
      <c r="R150" s="74"/>
      <c r="S150" s="74"/>
      <c r="T150" s="74"/>
      <c r="U150" s="74"/>
      <c r="V150" s="23"/>
      <c r="W150" s="74"/>
      <c r="X150" s="74"/>
      <c r="Y150" s="74"/>
      <c r="Z150" s="74"/>
      <c r="AA150" s="74"/>
      <c r="AB150" s="74"/>
      <c r="AC150" s="74"/>
      <c r="AD150" s="74"/>
      <c r="AE150" s="74"/>
      <c r="AF150" s="74"/>
      <c r="AG150" s="74"/>
      <c r="AH150" s="74"/>
      <c r="AI150" s="23"/>
      <c r="AJ150" s="74"/>
      <c r="AK150" s="22"/>
      <c r="AL150" s="22"/>
      <c r="AM150" s="22"/>
      <c r="AN150" s="23"/>
      <c r="AO150" s="22"/>
      <c r="AP150" s="22"/>
      <c r="AQ150" s="22"/>
      <c r="AR150" s="74"/>
      <c r="AS150" s="74"/>
      <c r="AT150" s="74"/>
    </row>
    <row r="151" spans="2:46">
      <c r="B151" s="199"/>
      <c r="C151" s="199"/>
      <c r="D151" s="66"/>
      <c r="E151" s="29"/>
      <c r="F151" s="73"/>
      <c r="G151" s="19"/>
      <c r="H151" s="21"/>
      <c r="I151" s="21"/>
      <c r="J151" s="22"/>
      <c r="K151" s="22"/>
      <c r="L151" s="23"/>
      <c r="M151" s="74"/>
      <c r="N151" s="74"/>
      <c r="O151" s="74"/>
      <c r="P151" s="74"/>
      <c r="Q151" s="74"/>
      <c r="R151" s="74"/>
      <c r="S151" s="74"/>
      <c r="T151" s="74"/>
      <c r="U151" s="74"/>
      <c r="V151" s="23"/>
      <c r="W151" s="74"/>
      <c r="X151" s="74"/>
      <c r="Y151" s="74"/>
      <c r="Z151" s="74"/>
      <c r="AA151" s="74"/>
      <c r="AB151" s="74"/>
      <c r="AC151" s="74"/>
      <c r="AD151" s="74"/>
      <c r="AE151" s="74"/>
      <c r="AF151" s="74"/>
      <c r="AG151" s="74"/>
      <c r="AH151" s="74"/>
      <c r="AI151" s="25"/>
      <c r="AJ151" s="74"/>
      <c r="AK151" s="22"/>
      <c r="AL151" s="22"/>
      <c r="AM151" s="22"/>
      <c r="AN151" s="23"/>
      <c r="AO151" s="22"/>
      <c r="AP151" s="22"/>
      <c r="AQ151" s="22"/>
      <c r="AR151" s="74"/>
      <c r="AS151" s="74"/>
      <c r="AT151" s="74"/>
    </row>
    <row r="152" spans="2:46">
      <c r="B152" s="198"/>
      <c r="C152" s="198"/>
      <c r="D152" s="67"/>
      <c r="E152" s="28"/>
      <c r="F152" s="23"/>
      <c r="G152" s="19"/>
      <c r="H152" s="21"/>
      <c r="I152" s="21"/>
      <c r="J152" s="22"/>
      <c r="K152" s="22"/>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22"/>
      <c r="AL152" s="22"/>
      <c r="AM152" s="22"/>
      <c r="AN152" s="23"/>
      <c r="AO152" s="22"/>
      <c r="AP152" s="22"/>
      <c r="AQ152" s="22"/>
      <c r="AR152" s="74"/>
      <c r="AS152" s="74"/>
      <c r="AT152" s="74"/>
    </row>
    <row r="153" spans="2:46">
      <c r="B153" s="199"/>
      <c r="C153" s="199"/>
      <c r="D153" s="68"/>
      <c r="E153" s="23"/>
      <c r="F153" s="23"/>
      <c r="G153" s="19"/>
      <c r="H153" s="60"/>
      <c r="I153" s="60"/>
      <c r="J153" s="22"/>
      <c r="K153" s="22"/>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22"/>
      <c r="AL153" s="22"/>
      <c r="AM153" s="22"/>
      <c r="AN153" s="74"/>
      <c r="AO153" s="22"/>
      <c r="AP153" s="22"/>
      <c r="AQ153" s="22"/>
      <c r="AR153" s="74"/>
      <c r="AS153" s="74"/>
      <c r="AT153" s="74"/>
    </row>
    <row r="154" spans="2:46">
      <c r="B154" s="74"/>
      <c r="C154" s="74"/>
      <c r="D154" s="69"/>
      <c r="E154" s="30"/>
      <c r="F154" s="30"/>
      <c r="H154" s="22"/>
      <c r="I154" s="22"/>
      <c r="J154" s="22"/>
      <c r="K154" s="22"/>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22"/>
      <c r="AL154" s="22"/>
      <c r="AM154" s="22"/>
      <c r="AN154" s="74"/>
      <c r="AO154" s="22"/>
      <c r="AP154" s="22"/>
      <c r="AQ154" s="22"/>
      <c r="AR154" s="74"/>
      <c r="AS154" s="74"/>
      <c r="AT154" s="74"/>
    </row>
    <row r="155" spans="2:46">
      <c r="B155" s="30"/>
      <c r="C155" s="74"/>
      <c r="D155" s="69"/>
      <c r="E155" s="30"/>
      <c r="F155" s="30"/>
      <c r="H155" s="30"/>
      <c r="I155" s="30"/>
      <c r="J155" s="30"/>
      <c r="K155" s="30"/>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30"/>
      <c r="AL155" s="30"/>
      <c r="AM155" s="30"/>
      <c r="AN155" s="74"/>
      <c r="AO155" s="30"/>
      <c r="AP155" s="30"/>
      <c r="AQ155" s="30"/>
      <c r="AR155" s="74"/>
      <c r="AS155" s="74"/>
      <c r="AT155" s="74"/>
    </row>
    <row r="156" spans="2:46">
      <c r="B156" s="30"/>
      <c r="C156" s="74"/>
      <c r="D156" s="69"/>
      <c r="E156" s="30"/>
      <c r="F156" s="30"/>
      <c r="H156" s="30"/>
      <c r="I156" s="30"/>
      <c r="J156" s="30"/>
      <c r="K156" s="30"/>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30"/>
      <c r="AL156" s="30"/>
      <c r="AM156" s="30"/>
      <c r="AN156" s="74"/>
      <c r="AO156" s="30"/>
      <c r="AP156" s="30"/>
      <c r="AQ156" s="30"/>
      <c r="AR156" s="74"/>
      <c r="AS156" s="74"/>
      <c r="AT156" s="74"/>
    </row>
    <row r="157" spans="2:46">
      <c r="B157" s="30"/>
      <c r="C157" s="74"/>
      <c r="D157" s="69"/>
      <c r="E157" s="30"/>
      <c r="F157" s="30"/>
      <c r="H157" s="30"/>
      <c r="I157" s="30"/>
      <c r="J157" s="30"/>
      <c r="K157" s="30"/>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30"/>
      <c r="AL157" s="30"/>
      <c r="AM157" s="30"/>
      <c r="AN157" s="74"/>
      <c r="AO157" s="30"/>
      <c r="AP157" s="30"/>
      <c r="AQ157" s="30"/>
      <c r="AR157" s="74"/>
      <c r="AS157" s="74"/>
      <c r="AT157" s="74"/>
    </row>
    <row r="158" spans="2:46">
      <c r="B158" s="30"/>
      <c r="C158" s="74"/>
      <c r="D158" s="69"/>
      <c r="E158" s="30"/>
      <c r="F158" s="30"/>
      <c r="H158" s="30"/>
      <c r="I158" s="30"/>
      <c r="J158" s="30"/>
      <c r="K158" s="30"/>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30"/>
      <c r="AL158" s="30"/>
      <c r="AM158" s="30"/>
      <c r="AN158" s="74"/>
      <c r="AO158" s="30"/>
      <c r="AP158" s="30"/>
      <c r="AQ158" s="30"/>
      <c r="AR158" s="74"/>
      <c r="AS158" s="74"/>
      <c r="AT158" s="74"/>
    </row>
    <row r="159" spans="2:46">
      <c r="B159" s="30"/>
      <c r="C159" s="74"/>
      <c r="D159" s="69"/>
      <c r="E159" s="30"/>
      <c r="F159" s="30"/>
      <c r="H159" s="30"/>
      <c r="I159" s="30"/>
      <c r="J159" s="30"/>
      <c r="K159" s="30"/>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30"/>
      <c r="AL159" s="30"/>
      <c r="AM159" s="30"/>
      <c r="AN159" s="74"/>
      <c r="AO159" s="30"/>
      <c r="AP159" s="30"/>
      <c r="AQ159" s="30"/>
      <c r="AR159" s="74"/>
      <c r="AS159" s="74"/>
      <c r="AT159" s="74"/>
    </row>
    <row r="160" spans="2:46">
      <c r="B160" s="30"/>
      <c r="C160" s="74"/>
      <c r="D160" s="69"/>
      <c r="E160" s="30"/>
      <c r="F160" s="30"/>
      <c r="H160" s="30"/>
      <c r="I160" s="30"/>
      <c r="J160" s="30"/>
      <c r="K160" s="30"/>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30"/>
      <c r="AL160" s="30"/>
      <c r="AM160" s="30"/>
      <c r="AN160" s="74"/>
      <c r="AO160" s="30"/>
      <c r="AP160" s="30"/>
      <c r="AQ160" s="30"/>
      <c r="AR160" s="74"/>
      <c r="AS160" s="74"/>
      <c r="AT160" s="74"/>
    </row>
    <row r="161" spans="2:46">
      <c r="B161" s="30"/>
      <c r="C161" s="74"/>
      <c r="D161" s="69"/>
      <c r="E161" s="30"/>
      <c r="F161" s="30"/>
      <c r="H161" s="30"/>
      <c r="I161" s="30"/>
      <c r="J161" s="30"/>
      <c r="K161" s="30"/>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30"/>
      <c r="AL161" s="30"/>
      <c r="AM161" s="30"/>
      <c r="AN161" s="74"/>
      <c r="AO161" s="30"/>
      <c r="AP161" s="30"/>
      <c r="AQ161" s="30"/>
      <c r="AR161" s="74"/>
      <c r="AS161" s="74"/>
      <c r="AT161" s="74"/>
    </row>
    <row r="162" spans="2:46">
      <c r="B162" s="30"/>
      <c r="C162" s="74"/>
      <c r="D162" s="69"/>
      <c r="E162" s="30"/>
      <c r="F162" s="30"/>
      <c r="H162" s="30"/>
      <c r="I162" s="30"/>
      <c r="J162" s="30"/>
      <c r="K162" s="30"/>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30"/>
      <c r="AL162" s="30"/>
      <c r="AM162" s="30"/>
      <c r="AN162" s="74"/>
      <c r="AO162" s="30"/>
      <c r="AP162" s="30"/>
      <c r="AQ162" s="30"/>
      <c r="AR162" s="74"/>
      <c r="AS162" s="74"/>
      <c r="AT162" s="74"/>
    </row>
    <row r="163" spans="2:46">
      <c r="B163" s="30"/>
      <c r="C163" s="74"/>
      <c r="D163" s="69"/>
      <c r="E163" s="30"/>
      <c r="F163" s="30"/>
      <c r="H163" s="30"/>
      <c r="I163" s="30"/>
      <c r="J163" s="30"/>
      <c r="K163" s="30"/>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30"/>
      <c r="AL163" s="30"/>
      <c r="AM163" s="30"/>
      <c r="AN163" s="74"/>
      <c r="AO163" s="30"/>
      <c r="AP163" s="30"/>
      <c r="AQ163" s="30"/>
      <c r="AR163" s="74"/>
      <c r="AS163" s="74"/>
      <c r="AT163" s="74"/>
    </row>
    <row r="164" spans="2:46">
      <c r="B164" s="30"/>
      <c r="C164" s="74"/>
      <c r="D164" s="69"/>
      <c r="E164" s="30"/>
      <c r="F164" s="30"/>
      <c r="H164" s="30"/>
      <c r="I164" s="30"/>
      <c r="J164" s="30"/>
      <c r="K164" s="30"/>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30"/>
      <c r="AL164" s="30"/>
      <c r="AM164" s="30"/>
      <c r="AN164" s="74"/>
      <c r="AO164" s="30"/>
      <c r="AP164" s="30"/>
      <c r="AQ164" s="30"/>
      <c r="AR164" s="74"/>
      <c r="AS164" s="74"/>
      <c r="AT164" s="74"/>
    </row>
    <row r="165" spans="2:46">
      <c r="B165" s="30"/>
      <c r="C165" s="74"/>
      <c r="D165" s="69"/>
      <c r="E165" s="30"/>
      <c r="F165" s="30"/>
      <c r="H165" s="30"/>
      <c r="I165" s="30"/>
      <c r="J165" s="30"/>
      <c r="K165" s="30"/>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30"/>
      <c r="AL165" s="30"/>
      <c r="AM165" s="30"/>
      <c r="AN165" s="74"/>
      <c r="AO165" s="30"/>
      <c r="AP165" s="30"/>
      <c r="AQ165" s="30"/>
      <c r="AR165" s="74"/>
      <c r="AS165" s="74"/>
      <c r="AT165" s="74"/>
    </row>
    <row r="166" spans="2:46">
      <c r="B166" s="30"/>
      <c r="C166" s="74"/>
      <c r="D166" s="69"/>
      <c r="E166" s="30"/>
      <c r="F166" s="30"/>
      <c r="H166" s="30"/>
      <c r="I166" s="30"/>
      <c r="J166" s="30"/>
      <c r="K166" s="30"/>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30"/>
      <c r="AL166" s="30"/>
      <c r="AM166" s="30"/>
      <c r="AN166" s="74"/>
      <c r="AO166" s="30"/>
      <c r="AP166" s="30"/>
      <c r="AQ166" s="30"/>
      <c r="AR166" s="74"/>
      <c r="AS166" s="74"/>
      <c r="AT166" s="74"/>
    </row>
    <row r="167" spans="2:46">
      <c r="B167" s="30"/>
      <c r="C167" s="74"/>
      <c r="D167" s="69"/>
      <c r="E167" s="30"/>
      <c r="F167" s="30"/>
      <c r="H167" s="32"/>
      <c r="I167" s="22"/>
      <c r="J167" s="22"/>
      <c r="K167" s="22"/>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22"/>
      <c r="AL167" s="22"/>
      <c r="AM167" s="22"/>
      <c r="AN167" s="74"/>
      <c r="AO167" s="22"/>
      <c r="AP167" s="22"/>
      <c r="AQ167" s="22"/>
      <c r="AR167" s="74"/>
      <c r="AS167" s="74"/>
      <c r="AT167" s="74"/>
    </row>
    <row r="168" spans="2:46">
      <c r="B168" s="30"/>
      <c r="C168" s="74"/>
      <c r="D168" s="69"/>
      <c r="E168" s="30"/>
      <c r="F168" s="30"/>
      <c r="H168" s="32"/>
      <c r="I168" s="22"/>
      <c r="J168" s="22"/>
      <c r="K168" s="22"/>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22"/>
      <c r="AL168" s="22"/>
      <c r="AM168" s="22"/>
      <c r="AN168" s="74"/>
      <c r="AO168" s="22"/>
      <c r="AP168" s="22"/>
      <c r="AQ168" s="22"/>
      <c r="AR168" s="74"/>
      <c r="AS168" s="74"/>
      <c r="AT168" s="74"/>
    </row>
    <row r="169" spans="2:46">
      <c r="B169" s="30"/>
      <c r="C169" s="74"/>
      <c r="D169" s="69"/>
      <c r="E169" s="74"/>
      <c r="F169" s="30"/>
      <c r="H169" s="32"/>
      <c r="I169" s="22"/>
      <c r="J169" s="22"/>
      <c r="K169" s="22"/>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22"/>
      <c r="AL169" s="22"/>
      <c r="AM169" s="22"/>
      <c r="AN169" s="74"/>
      <c r="AO169" s="22"/>
      <c r="AP169" s="22"/>
      <c r="AQ169" s="22"/>
      <c r="AR169" s="74"/>
      <c r="AS169" s="74"/>
      <c r="AT169" s="74"/>
    </row>
    <row r="170" spans="2:46">
      <c r="B170" s="30"/>
      <c r="C170" s="74"/>
      <c r="D170" s="69"/>
      <c r="E170" s="74"/>
      <c r="F170" s="30"/>
      <c r="H170" s="32"/>
      <c r="I170" s="22"/>
      <c r="J170" s="22"/>
      <c r="K170" s="22"/>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22"/>
      <c r="AL170" s="22"/>
      <c r="AM170" s="22"/>
      <c r="AN170" s="74"/>
      <c r="AO170" s="22"/>
      <c r="AP170" s="22"/>
      <c r="AQ170" s="22"/>
      <c r="AR170" s="74"/>
      <c r="AS170" s="74"/>
      <c r="AT170" s="74"/>
    </row>
    <row r="171" spans="2:46">
      <c r="B171" s="30"/>
      <c r="C171" s="74"/>
      <c r="D171" s="69"/>
      <c r="E171" s="74"/>
      <c r="F171" s="74"/>
      <c r="H171" s="31"/>
      <c r="I171" s="22"/>
      <c r="J171" s="22"/>
      <c r="K171" s="22"/>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22"/>
      <c r="AL171" s="22"/>
      <c r="AM171" s="22"/>
      <c r="AN171" s="74"/>
      <c r="AO171" s="22"/>
      <c r="AP171" s="22"/>
      <c r="AQ171" s="22"/>
      <c r="AR171" s="74"/>
      <c r="AS171" s="74"/>
      <c r="AT171" s="74"/>
    </row>
    <row r="172" spans="2:46">
      <c r="B172" s="30"/>
      <c r="C172" s="74"/>
      <c r="D172" s="69"/>
      <c r="E172" s="74"/>
      <c r="F172" s="74"/>
      <c r="H172" s="32"/>
      <c r="I172" s="22"/>
      <c r="J172" s="22"/>
      <c r="K172" s="22"/>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22"/>
      <c r="AL172" s="22"/>
      <c r="AM172" s="22"/>
      <c r="AN172" s="74"/>
      <c r="AO172" s="22"/>
      <c r="AP172" s="22"/>
      <c r="AQ172" s="22"/>
      <c r="AR172" s="74"/>
      <c r="AS172" s="74"/>
      <c r="AT172" s="74"/>
    </row>
    <row r="173" spans="2:46">
      <c r="B173" s="30"/>
      <c r="C173" s="74"/>
      <c r="D173" s="69"/>
      <c r="E173" s="74"/>
      <c r="F173" s="74"/>
      <c r="H173" s="32"/>
      <c r="I173" s="22"/>
      <c r="J173" s="22"/>
      <c r="K173" s="22"/>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22"/>
      <c r="AL173" s="22"/>
      <c r="AM173" s="22"/>
      <c r="AN173" s="74"/>
      <c r="AO173" s="22"/>
      <c r="AP173" s="22"/>
      <c r="AQ173" s="22"/>
      <c r="AR173" s="74"/>
      <c r="AS173" s="74"/>
      <c r="AT173" s="74"/>
    </row>
    <row r="174" spans="2:46">
      <c r="B174" s="30"/>
      <c r="C174" s="74"/>
      <c r="D174" s="69"/>
      <c r="E174" s="74"/>
      <c r="F174" s="74"/>
      <c r="H174" s="32"/>
      <c r="I174" s="22"/>
      <c r="J174" s="22"/>
      <c r="K174" s="22"/>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22"/>
      <c r="AL174" s="22"/>
      <c r="AM174" s="22"/>
      <c r="AN174" s="74"/>
      <c r="AO174" s="22"/>
      <c r="AP174" s="22"/>
      <c r="AQ174" s="22"/>
      <c r="AR174" s="74"/>
      <c r="AS174" s="74"/>
      <c r="AT174" s="74"/>
    </row>
    <row r="175" spans="2:46">
      <c r="B175" s="30"/>
      <c r="C175" s="74"/>
      <c r="D175" s="69"/>
      <c r="E175" s="74"/>
      <c r="F175" s="74"/>
      <c r="H175" s="32"/>
      <c r="I175" s="22"/>
      <c r="J175" s="22"/>
      <c r="K175" s="22"/>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22"/>
      <c r="AL175" s="22"/>
      <c r="AM175" s="22"/>
      <c r="AN175" s="74"/>
      <c r="AO175" s="22"/>
      <c r="AP175" s="22"/>
      <c r="AQ175" s="22"/>
      <c r="AR175" s="74"/>
      <c r="AS175" s="74"/>
      <c r="AT175" s="74"/>
    </row>
    <row r="176" spans="2:46">
      <c r="B176" s="30"/>
      <c r="C176" s="74"/>
      <c r="D176" s="69"/>
      <c r="E176" s="30"/>
      <c r="F176" s="30"/>
      <c r="H176" s="32"/>
      <c r="I176" s="22"/>
      <c r="J176" s="22"/>
      <c r="K176" s="22"/>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22"/>
      <c r="AL176" s="22"/>
      <c r="AM176" s="22"/>
      <c r="AN176" s="74"/>
      <c r="AO176" s="22"/>
      <c r="AP176" s="22"/>
      <c r="AQ176" s="22"/>
      <c r="AR176" s="74"/>
      <c r="AS176" s="74"/>
      <c r="AT176" s="74"/>
    </row>
    <row r="177" spans="2:46">
      <c r="B177" s="30"/>
      <c r="C177" s="74"/>
      <c r="D177" s="69"/>
      <c r="E177" s="30"/>
      <c r="F177" s="30"/>
      <c r="H177" s="31"/>
      <c r="I177" s="22"/>
      <c r="J177" s="22"/>
      <c r="K177" s="22"/>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22"/>
      <c r="AL177" s="22"/>
      <c r="AM177" s="22"/>
      <c r="AN177" s="74"/>
      <c r="AO177" s="22"/>
      <c r="AP177" s="22"/>
      <c r="AQ177" s="22"/>
      <c r="AR177" s="74"/>
      <c r="AS177" s="74"/>
      <c r="AT177" s="74"/>
    </row>
    <row r="178" spans="2:46">
      <c r="B178" s="30"/>
      <c r="C178" s="74"/>
      <c r="D178" s="69"/>
      <c r="E178" s="30"/>
      <c r="F178" s="30"/>
      <c r="H178" s="32"/>
      <c r="I178" s="22"/>
      <c r="J178" s="22"/>
      <c r="K178" s="22"/>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22"/>
      <c r="AL178" s="22"/>
      <c r="AM178" s="22"/>
      <c r="AN178" s="74"/>
      <c r="AO178" s="22"/>
      <c r="AP178" s="22"/>
      <c r="AQ178" s="22"/>
      <c r="AR178" s="74"/>
      <c r="AS178" s="74"/>
      <c r="AT178" s="74"/>
    </row>
    <row r="179" spans="2:46">
      <c r="B179" s="30"/>
      <c r="C179" s="74"/>
      <c r="D179" s="69"/>
      <c r="E179" s="30"/>
      <c r="F179" s="30"/>
      <c r="H179" s="31"/>
      <c r="I179" s="22"/>
      <c r="J179" s="22"/>
      <c r="K179" s="22"/>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22"/>
      <c r="AL179" s="22"/>
      <c r="AM179" s="22"/>
      <c r="AN179" s="74"/>
      <c r="AO179" s="22"/>
      <c r="AP179" s="22"/>
      <c r="AQ179" s="22"/>
      <c r="AR179" s="74"/>
      <c r="AS179" s="74"/>
      <c r="AT179" s="74"/>
    </row>
    <row r="180" spans="2:46">
      <c r="B180" s="30"/>
      <c r="C180" s="74"/>
      <c r="D180" s="69"/>
      <c r="E180" s="30"/>
      <c r="F180" s="30"/>
      <c r="H180" s="32"/>
      <c r="I180" s="22"/>
      <c r="J180" s="22"/>
      <c r="K180" s="22"/>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22"/>
      <c r="AL180" s="22"/>
      <c r="AM180" s="22"/>
      <c r="AN180" s="74"/>
      <c r="AO180" s="22"/>
      <c r="AP180" s="22"/>
      <c r="AQ180" s="22"/>
      <c r="AR180" s="74"/>
      <c r="AS180" s="74"/>
      <c r="AT180" s="74"/>
    </row>
    <row r="181" spans="2:46">
      <c r="B181" s="30"/>
      <c r="C181" s="74"/>
      <c r="D181" s="69"/>
      <c r="E181" s="30"/>
      <c r="F181" s="30"/>
      <c r="H181" s="32"/>
      <c r="I181" s="22"/>
      <c r="J181" s="22"/>
      <c r="K181" s="22"/>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22"/>
      <c r="AL181" s="22"/>
      <c r="AM181" s="22"/>
      <c r="AN181" s="74"/>
      <c r="AO181" s="22"/>
      <c r="AP181" s="22"/>
      <c r="AQ181" s="22"/>
      <c r="AR181" s="74"/>
      <c r="AS181" s="74"/>
      <c r="AT181" s="74"/>
    </row>
    <row r="182" spans="2:46">
      <c r="B182" s="30"/>
      <c r="C182" s="74"/>
      <c r="D182" s="69"/>
      <c r="E182" s="30"/>
      <c r="F182" s="30"/>
      <c r="H182" s="32"/>
      <c r="I182" s="22"/>
      <c r="J182" s="22"/>
      <c r="K182" s="22"/>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22"/>
      <c r="AL182" s="22"/>
      <c r="AM182" s="22"/>
      <c r="AN182" s="74"/>
      <c r="AO182" s="22"/>
      <c r="AP182" s="22"/>
      <c r="AQ182" s="22"/>
      <c r="AR182" s="74"/>
      <c r="AS182" s="74"/>
      <c r="AT182" s="74"/>
    </row>
    <row r="183" spans="2:46">
      <c r="B183" s="30"/>
      <c r="C183" s="74"/>
      <c r="D183" s="69"/>
      <c r="E183" s="30"/>
      <c r="F183" s="30"/>
      <c r="H183" s="32"/>
      <c r="I183" s="30"/>
      <c r="J183" s="30"/>
      <c r="K183" s="30"/>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30"/>
      <c r="AL183" s="30"/>
      <c r="AM183" s="30"/>
      <c r="AN183" s="74"/>
      <c r="AO183" s="30"/>
      <c r="AP183" s="30"/>
      <c r="AQ183" s="30"/>
      <c r="AR183" s="74"/>
      <c r="AS183" s="74"/>
      <c r="AT183" s="74"/>
    </row>
    <row r="184" spans="2:46">
      <c r="B184" s="30"/>
      <c r="C184" s="74"/>
      <c r="D184" s="69"/>
      <c r="E184" s="30"/>
      <c r="F184" s="30"/>
      <c r="H184" s="32"/>
      <c r="I184" s="30"/>
      <c r="J184" s="30"/>
      <c r="K184" s="30"/>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30"/>
      <c r="AL184" s="30"/>
      <c r="AM184" s="30"/>
      <c r="AN184" s="74"/>
      <c r="AO184" s="30"/>
      <c r="AP184" s="30"/>
      <c r="AQ184" s="30"/>
      <c r="AR184" s="74"/>
      <c r="AS184" s="74"/>
      <c r="AT184" s="74"/>
    </row>
    <row r="185" spans="2:46">
      <c r="B185" s="30"/>
      <c r="C185" s="74"/>
      <c r="D185" s="69"/>
      <c r="E185" s="30"/>
      <c r="F185" s="30"/>
      <c r="H185" s="32"/>
      <c r="I185" s="30"/>
      <c r="J185" s="30"/>
      <c r="K185" s="30"/>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30"/>
      <c r="AL185" s="30"/>
      <c r="AM185" s="30"/>
      <c r="AN185" s="74"/>
      <c r="AO185" s="30"/>
      <c r="AP185" s="30"/>
      <c r="AQ185" s="30"/>
      <c r="AR185" s="74"/>
      <c r="AS185" s="74"/>
      <c r="AT185" s="74"/>
    </row>
    <row r="186" spans="2:46">
      <c r="B186" s="30"/>
      <c r="C186" s="74"/>
      <c r="D186" s="69"/>
      <c r="E186" s="30"/>
      <c r="F186" s="30"/>
      <c r="H186" s="32"/>
      <c r="I186" s="30"/>
      <c r="J186" s="30"/>
      <c r="K186" s="30"/>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30"/>
      <c r="AL186" s="30"/>
      <c r="AM186" s="30"/>
      <c r="AN186" s="74"/>
      <c r="AO186" s="30"/>
      <c r="AP186" s="30"/>
      <c r="AQ186" s="30"/>
      <c r="AR186" s="74"/>
      <c r="AS186" s="74"/>
      <c r="AT186" s="74"/>
    </row>
    <row r="187" spans="2:46">
      <c r="B187" s="30"/>
      <c r="C187" s="74"/>
      <c r="D187" s="69"/>
      <c r="E187" s="30"/>
      <c r="F187" s="30"/>
      <c r="H187" s="32"/>
      <c r="I187" s="30"/>
      <c r="J187" s="30"/>
      <c r="K187" s="30"/>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30"/>
      <c r="AL187" s="30"/>
      <c r="AM187" s="30"/>
      <c r="AN187" s="74"/>
      <c r="AO187" s="30"/>
      <c r="AP187" s="30"/>
      <c r="AQ187" s="30"/>
      <c r="AR187" s="74"/>
      <c r="AS187" s="74"/>
      <c r="AT187" s="74"/>
    </row>
    <row r="188" spans="2:46">
      <c r="B188" s="30"/>
      <c r="C188" s="74"/>
      <c r="D188" s="69"/>
      <c r="E188" s="30"/>
      <c r="F188" s="30"/>
      <c r="H188" s="32"/>
      <c r="I188" s="30"/>
      <c r="J188" s="30"/>
      <c r="K188" s="30"/>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30"/>
      <c r="AL188" s="30"/>
      <c r="AM188" s="30"/>
      <c r="AN188" s="74"/>
      <c r="AO188" s="30"/>
      <c r="AP188" s="30"/>
      <c r="AQ188" s="30"/>
      <c r="AR188" s="74"/>
      <c r="AS188" s="74"/>
      <c r="AT188" s="74"/>
    </row>
    <row r="189" spans="2:46">
      <c r="B189" s="30"/>
      <c r="C189" s="74"/>
      <c r="D189" s="69"/>
      <c r="E189" s="30"/>
      <c r="F189" s="30"/>
      <c r="H189" s="32"/>
      <c r="I189" s="30"/>
      <c r="J189" s="30"/>
      <c r="K189" s="30"/>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30"/>
      <c r="AL189" s="30"/>
      <c r="AM189" s="30"/>
      <c r="AN189" s="74"/>
      <c r="AO189" s="30"/>
      <c r="AP189" s="30"/>
      <c r="AQ189" s="30"/>
      <c r="AR189" s="74"/>
      <c r="AS189" s="74"/>
      <c r="AT189" s="74"/>
    </row>
    <row r="190" spans="2:46">
      <c r="B190" s="30"/>
      <c r="C190" s="74"/>
      <c r="D190" s="69"/>
      <c r="E190" s="30"/>
      <c r="F190" s="30"/>
      <c r="H190" s="32"/>
      <c r="I190" s="30"/>
      <c r="J190" s="30"/>
      <c r="K190" s="30"/>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30"/>
      <c r="AL190" s="30"/>
      <c r="AM190" s="30"/>
      <c r="AN190" s="74"/>
      <c r="AO190" s="30"/>
      <c r="AP190" s="30"/>
      <c r="AQ190" s="30"/>
      <c r="AR190" s="74"/>
      <c r="AS190" s="74"/>
      <c r="AT190" s="74"/>
    </row>
    <row r="191" spans="2:46">
      <c r="B191" s="30"/>
      <c r="C191" s="74"/>
      <c r="D191" s="69"/>
      <c r="E191" s="30"/>
      <c r="F191" s="30"/>
      <c r="H191" s="32"/>
      <c r="I191" s="30"/>
      <c r="J191" s="30"/>
      <c r="K191" s="30"/>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30"/>
      <c r="AL191" s="30"/>
      <c r="AM191" s="30"/>
      <c r="AN191" s="74"/>
      <c r="AO191" s="30"/>
      <c r="AP191" s="30"/>
      <c r="AQ191" s="30"/>
      <c r="AR191" s="74"/>
      <c r="AS191" s="74"/>
      <c r="AT191" s="74"/>
    </row>
    <row r="192" spans="2:46">
      <c r="B192" s="30"/>
      <c r="C192" s="74"/>
      <c r="D192" s="69"/>
      <c r="E192" s="30"/>
      <c r="F192" s="30"/>
      <c r="H192" s="32"/>
      <c r="I192" s="30"/>
      <c r="J192" s="30"/>
      <c r="K192" s="30"/>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30"/>
      <c r="AL192" s="30"/>
      <c r="AM192" s="30"/>
      <c r="AN192" s="74"/>
      <c r="AO192" s="30"/>
      <c r="AP192" s="30"/>
      <c r="AQ192" s="30"/>
      <c r="AR192" s="74"/>
      <c r="AS192" s="74"/>
      <c r="AT192" s="74"/>
    </row>
    <row r="193" spans="2:46">
      <c r="B193" s="30"/>
      <c r="C193" s="74"/>
      <c r="D193" s="69"/>
      <c r="E193" s="30"/>
      <c r="F193" s="30"/>
      <c r="H193" s="32"/>
      <c r="I193" s="30"/>
      <c r="J193" s="30"/>
      <c r="K193" s="30"/>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30"/>
      <c r="AL193" s="30"/>
      <c r="AM193" s="30"/>
      <c r="AN193" s="74"/>
      <c r="AO193" s="30"/>
      <c r="AP193" s="30"/>
      <c r="AQ193" s="30"/>
      <c r="AR193" s="74"/>
      <c r="AS193" s="74"/>
      <c r="AT193" s="74"/>
    </row>
    <row r="194" spans="2:46">
      <c r="B194" s="30"/>
      <c r="C194" s="74"/>
      <c r="D194" s="69"/>
      <c r="E194" s="30"/>
      <c r="F194" s="30"/>
      <c r="H194" s="32"/>
      <c r="I194" s="30"/>
      <c r="J194" s="30"/>
      <c r="K194" s="30"/>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30"/>
      <c r="AL194" s="30"/>
      <c r="AM194" s="30"/>
      <c r="AN194" s="74"/>
      <c r="AO194" s="30"/>
      <c r="AP194" s="30"/>
      <c r="AQ194" s="30"/>
      <c r="AR194" s="74"/>
      <c r="AS194" s="74"/>
      <c r="AT194" s="74"/>
    </row>
    <row r="195" spans="2:46">
      <c r="B195" s="30"/>
      <c r="C195" s="74"/>
      <c r="D195" s="69"/>
      <c r="E195" s="30"/>
      <c r="F195" s="30"/>
      <c r="H195" s="32"/>
      <c r="I195" s="30"/>
      <c r="J195" s="30"/>
      <c r="K195" s="30"/>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30"/>
      <c r="AL195" s="30"/>
      <c r="AM195" s="30"/>
      <c r="AN195" s="74"/>
      <c r="AO195" s="30"/>
      <c r="AP195" s="30"/>
      <c r="AQ195" s="30"/>
      <c r="AR195" s="74"/>
      <c r="AS195" s="74"/>
      <c r="AT195" s="74"/>
    </row>
    <row r="196" spans="2:46">
      <c r="B196" s="30"/>
      <c r="C196" s="74"/>
      <c r="D196" s="69"/>
      <c r="E196" s="30"/>
      <c r="F196" s="30"/>
      <c r="H196" s="32"/>
      <c r="I196" s="30"/>
      <c r="J196" s="30"/>
      <c r="K196" s="30"/>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30"/>
      <c r="AL196" s="30"/>
      <c r="AM196" s="30"/>
      <c r="AN196" s="74"/>
      <c r="AO196" s="30"/>
      <c r="AP196" s="30"/>
      <c r="AQ196" s="30"/>
      <c r="AR196" s="74"/>
      <c r="AS196" s="74"/>
      <c r="AT196" s="74"/>
    </row>
    <row r="197" spans="2:46">
      <c r="B197" s="30"/>
      <c r="C197" s="74"/>
      <c r="D197" s="69"/>
      <c r="E197" s="30"/>
      <c r="F197" s="30"/>
      <c r="H197" s="32"/>
      <c r="I197" s="30"/>
      <c r="J197" s="30"/>
      <c r="K197" s="30"/>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30"/>
      <c r="AL197" s="30"/>
      <c r="AM197" s="30"/>
      <c r="AN197" s="74"/>
      <c r="AO197" s="30"/>
      <c r="AP197" s="30"/>
      <c r="AQ197" s="30"/>
      <c r="AR197" s="74"/>
      <c r="AS197" s="74"/>
      <c r="AT197" s="74"/>
    </row>
    <row r="198" spans="2:46">
      <c r="B198" s="30"/>
      <c r="C198" s="74"/>
      <c r="D198" s="69"/>
      <c r="E198" s="30"/>
      <c r="F198" s="30"/>
      <c r="H198" s="32"/>
      <c r="I198" s="30"/>
      <c r="J198" s="30"/>
      <c r="K198" s="30"/>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30"/>
      <c r="AL198" s="30"/>
      <c r="AM198" s="30"/>
      <c r="AN198" s="74"/>
      <c r="AO198" s="30"/>
      <c r="AP198" s="30"/>
      <c r="AQ198" s="30"/>
      <c r="AR198" s="74"/>
      <c r="AS198" s="74"/>
      <c r="AT198" s="74"/>
    </row>
    <row r="199" spans="2:46">
      <c r="B199" s="30"/>
      <c r="C199" s="74"/>
      <c r="D199" s="69"/>
      <c r="E199" s="30"/>
      <c r="F199" s="30"/>
      <c r="H199" s="32"/>
      <c r="I199" s="30"/>
      <c r="J199" s="30"/>
      <c r="K199" s="30"/>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30"/>
      <c r="AL199" s="30"/>
      <c r="AM199" s="30"/>
      <c r="AN199" s="74"/>
      <c r="AO199" s="30"/>
      <c r="AP199" s="30"/>
      <c r="AQ199" s="30"/>
      <c r="AR199" s="74"/>
      <c r="AS199" s="74"/>
      <c r="AT199" s="74"/>
    </row>
    <row r="200" spans="2:46">
      <c r="B200" s="30"/>
      <c r="C200" s="74"/>
      <c r="D200" s="69"/>
      <c r="E200" s="30"/>
      <c r="F200" s="30"/>
      <c r="H200" s="32"/>
      <c r="I200" s="30"/>
      <c r="J200" s="30"/>
      <c r="K200" s="30"/>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30"/>
      <c r="AL200" s="30"/>
      <c r="AM200" s="30"/>
      <c r="AN200" s="74"/>
      <c r="AO200" s="30"/>
      <c r="AP200" s="30"/>
      <c r="AQ200" s="30"/>
      <c r="AR200" s="74"/>
      <c r="AS200" s="74"/>
      <c r="AT200" s="74"/>
    </row>
    <row r="201" spans="2:46">
      <c r="B201" s="30"/>
      <c r="C201" s="74"/>
      <c r="D201" s="69"/>
      <c r="E201" s="30"/>
      <c r="F201" s="30"/>
      <c r="H201" s="32"/>
      <c r="I201" s="30"/>
      <c r="J201" s="30"/>
      <c r="K201" s="30"/>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30"/>
      <c r="AL201" s="30"/>
      <c r="AM201" s="30"/>
      <c r="AN201" s="74"/>
      <c r="AO201" s="30"/>
      <c r="AP201" s="30"/>
      <c r="AQ201" s="30"/>
      <c r="AR201" s="74"/>
      <c r="AS201" s="74"/>
      <c r="AT201" s="74"/>
    </row>
    <row r="202" spans="2:46">
      <c r="B202" s="30"/>
      <c r="C202" s="74"/>
      <c r="D202" s="69"/>
      <c r="E202" s="30"/>
      <c r="F202" s="30"/>
      <c r="H202" s="32"/>
      <c r="I202" s="30"/>
      <c r="J202" s="30"/>
      <c r="K202" s="30"/>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30"/>
      <c r="AL202" s="30"/>
      <c r="AM202" s="30"/>
      <c r="AN202" s="74"/>
      <c r="AO202" s="30"/>
      <c r="AP202" s="30"/>
      <c r="AQ202" s="30"/>
      <c r="AR202" s="74"/>
      <c r="AS202" s="74"/>
      <c r="AT202" s="74"/>
    </row>
    <row r="203" spans="2:46">
      <c r="B203" s="30"/>
      <c r="C203" s="74"/>
      <c r="D203" s="69"/>
      <c r="E203" s="30"/>
      <c r="F203" s="30"/>
      <c r="H203" s="32"/>
      <c r="I203" s="30"/>
      <c r="J203" s="30"/>
      <c r="K203" s="30"/>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30"/>
      <c r="AL203" s="30"/>
      <c r="AM203" s="30"/>
      <c r="AN203" s="74"/>
      <c r="AO203" s="30"/>
      <c r="AP203" s="30"/>
      <c r="AQ203" s="30"/>
      <c r="AR203" s="74"/>
      <c r="AS203" s="74"/>
      <c r="AT203" s="74"/>
    </row>
    <row r="204" spans="2:46">
      <c r="B204" s="30"/>
      <c r="C204" s="74"/>
      <c r="D204" s="69"/>
      <c r="E204" s="30"/>
      <c r="F204" s="30"/>
      <c r="H204" s="32"/>
      <c r="I204" s="30"/>
      <c r="J204" s="30"/>
      <c r="K204" s="30"/>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30"/>
      <c r="AL204" s="30"/>
      <c r="AM204" s="30"/>
      <c r="AN204" s="74"/>
      <c r="AO204" s="30"/>
      <c r="AP204" s="30"/>
      <c r="AQ204" s="30"/>
      <c r="AR204" s="74"/>
      <c r="AS204" s="74"/>
      <c r="AT204" s="74"/>
    </row>
    <row r="205" spans="2:46">
      <c r="B205" s="30"/>
      <c r="C205" s="74"/>
      <c r="D205" s="69"/>
      <c r="E205" s="30"/>
      <c r="F205" s="30"/>
      <c r="H205" s="32"/>
      <c r="I205" s="30"/>
      <c r="J205" s="30"/>
      <c r="K205" s="30"/>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30"/>
      <c r="AL205" s="30"/>
      <c r="AM205" s="30"/>
      <c r="AN205" s="74"/>
      <c r="AO205" s="30"/>
      <c r="AP205" s="30"/>
      <c r="AQ205" s="30"/>
      <c r="AR205" s="74"/>
      <c r="AS205" s="74"/>
      <c r="AT205" s="74"/>
    </row>
    <row r="206" spans="2:46">
      <c r="B206" s="30"/>
      <c r="C206" s="74"/>
      <c r="D206" s="69"/>
      <c r="E206" s="30"/>
      <c r="F206" s="30"/>
      <c r="H206" s="32"/>
      <c r="I206" s="30"/>
      <c r="J206" s="30"/>
      <c r="K206" s="30"/>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30"/>
      <c r="AL206" s="30"/>
      <c r="AM206" s="30"/>
      <c r="AN206" s="74"/>
      <c r="AO206" s="30"/>
      <c r="AP206" s="30"/>
      <c r="AQ206" s="30"/>
      <c r="AR206" s="74"/>
      <c r="AS206" s="74"/>
      <c r="AT206" s="74"/>
    </row>
    <row r="207" spans="2:46">
      <c r="B207" s="30"/>
      <c r="C207" s="74"/>
      <c r="D207" s="69"/>
      <c r="E207" s="30"/>
      <c r="F207" s="30"/>
      <c r="H207" s="32"/>
      <c r="I207" s="30"/>
      <c r="J207" s="30"/>
      <c r="K207" s="30"/>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30"/>
      <c r="AL207" s="30"/>
      <c r="AM207" s="30"/>
      <c r="AN207" s="74"/>
      <c r="AO207" s="30"/>
      <c r="AP207" s="30"/>
      <c r="AQ207" s="30"/>
      <c r="AR207" s="74"/>
      <c r="AS207" s="74"/>
      <c r="AT207" s="74"/>
    </row>
    <row r="208" spans="2:46">
      <c r="B208" s="30"/>
      <c r="C208" s="74"/>
      <c r="D208" s="69"/>
      <c r="E208" s="30"/>
      <c r="F208" s="30"/>
      <c r="H208" s="32"/>
      <c r="I208" s="30"/>
      <c r="J208" s="30"/>
      <c r="K208" s="30"/>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30"/>
      <c r="AL208" s="30"/>
      <c r="AM208" s="30"/>
      <c r="AN208" s="74"/>
      <c r="AO208" s="30"/>
      <c r="AP208" s="30"/>
      <c r="AQ208" s="30"/>
      <c r="AR208" s="74"/>
      <c r="AS208" s="74"/>
      <c r="AT208" s="74"/>
    </row>
    <row r="209" spans="2:46">
      <c r="B209" s="30"/>
      <c r="C209" s="74"/>
      <c r="D209" s="69"/>
      <c r="E209" s="30"/>
      <c r="F209" s="30"/>
      <c r="H209" s="32"/>
      <c r="I209" s="30"/>
      <c r="J209" s="30"/>
      <c r="K209" s="30"/>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30"/>
      <c r="AL209" s="30"/>
      <c r="AM209" s="30"/>
      <c r="AN209" s="74"/>
      <c r="AO209" s="30"/>
      <c r="AP209" s="30"/>
      <c r="AQ209" s="30"/>
      <c r="AR209" s="74"/>
      <c r="AS209" s="74"/>
      <c r="AT209" s="74"/>
    </row>
    <row r="210" spans="2:46">
      <c r="B210" s="30"/>
      <c r="C210" s="74"/>
      <c r="D210" s="69"/>
      <c r="E210" s="30"/>
      <c r="F210" s="30"/>
      <c r="H210" s="32"/>
      <c r="I210" s="30"/>
      <c r="J210" s="30"/>
      <c r="K210" s="30"/>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30"/>
      <c r="AL210" s="30"/>
      <c r="AM210" s="30"/>
      <c r="AN210" s="74"/>
      <c r="AO210" s="30"/>
      <c r="AP210" s="30"/>
      <c r="AQ210" s="30"/>
      <c r="AR210" s="74"/>
      <c r="AS210" s="74"/>
      <c r="AT210" s="74"/>
    </row>
    <row r="211" spans="2:46">
      <c r="B211" s="30"/>
      <c r="C211" s="74"/>
      <c r="D211" s="69"/>
      <c r="E211" s="30"/>
      <c r="F211" s="30"/>
      <c r="H211" s="32"/>
      <c r="I211" s="30"/>
      <c r="J211" s="30"/>
      <c r="K211" s="30"/>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30"/>
      <c r="AL211" s="30"/>
      <c r="AM211" s="30"/>
      <c r="AN211" s="74"/>
      <c r="AO211" s="30"/>
      <c r="AP211" s="30"/>
      <c r="AQ211" s="30"/>
      <c r="AR211" s="74"/>
      <c r="AS211" s="74"/>
      <c r="AT211" s="74"/>
    </row>
    <row r="212" spans="2:46">
      <c r="B212" s="30"/>
      <c r="C212" s="74"/>
      <c r="D212" s="69"/>
      <c r="E212" s="30"/>
      <c r="F212" s="30"/>
      <c r="H212" s="32"/>
      <c r="I212" s="30"/>
      <c r="J212" s="30"/>
      <c r="K212" s="30"/>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30"/>
      <c r="AL212" s="30"/>
      <c r="AM212" s="30"/>
      <c r="AN212" s="74"/>
      <c r="AO212" s="30"/>
      <c r="AP212" s="30"/>
      <c r="AQ212" s="30"/>
      <c r="AR212" s="74"/>
      <c r="AS212" s="74"/>
      <c r="AT212" s="74"/>
    </row>
    <row r="213" spans="2:46">
      <c r="B213" s="30"/>
      <c r="C213" s="74"/>
      <c r="D213" s="69"/>
      <c r="E213" s="30"/>
      <c r="F213" s="30"/>
      <c r="H213" s="32"/>
      <c r="I213" s="30"/>
      <c r="J213" s="30"/>
      <c r="K213" s="30"/>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30"/>
      <c r="AL213" s="30"/>
      <c r="AM213" s="30"/>
      <c r="AN213" s="74"/>
      <c r="AO213" s="30"/>
      <c r="AP213" s="30"/>
      <c r="AQ213" s="30"/>
      <c r="AR213" s="74"/>
      <c r="AS213" s="74"/>
      <c r="AT213" s="74"/>
    </row>
    <row r="214" spans="2:46">
      <c r="B214" s="30"/>
      <c r="C214" s="74"/>
      <c r="D214" s="69"/>
      <c r="E214" s="30"/>
      <c r="F214" s="30"/>
      <c r="H214" s="32"/>
      <c r="I214" s="30"/>
      <c r="J214" s="30"/>
      <c r="K214" s="30"/>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30"/>
      <c r="AL214" s="30"/>
      <c r="AM214" s="30"/>
      <c r="AN214" s="74"/>
      <c r="AO214" s="30"/>
      <c r="AP214" s="30"/>
      <c r="AQ214" s="30"/>
      <c r="AR214" s="74"/>
      <c r="AS214" s="74"/>
      <c r="AT214" s="74"/>
    </row>
    <row r="215" spans="2:46">
      <c r="B215" s="30"/>
      <c r="C215" s="74"/>
      <c r="D215" s="69"/>
      <c r="E215" s="30"/>
      <c r="F215" s="30"/>
      <c r="H215" s="32"/>
      <c r="I215" s="30"/>
      <c r="J215" s="30"/>
      <c r="K215" s="30"/>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30"/>
      <c r="AL215" s="30"/>
      <c r="AM215" s="30"/>
      <c r="AN215" s="74"/>
      <c r="AO215" s="30"/>
      <c r="AP215" s="30"/>
      <c r="AQ215" s="30"/>
      <c r="AR215" s="74"/>
      <c r="AS215" s="74"/>
      <c r="AT215" s="74"/>
    </row>
    <row r="216" spans="2:46">
      <c r="B216" s="30"/>
      <c r="C216" s="74"/>
      <c r="D216" s="69"/>
      <c r="E216" s="30"/>
      <c r="F216" s="30"/>
      <c r="H216" s="32"/>
      <c r="I216" s="30"/>
      <c r="J216" s="30"/>
      <c r="K216" s="30"/>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30"/>
      <c r="AL216" s="30"/>
      <c r="AM216" s="30"/>
      <c r="AN216" s="74"/>
      <c r="AO216" s="30"/>
      <c r="AP216" s="30"/>
      <c r="AQ216" s="30"/>
      <c r="AR216" s="74"/>
      <c r="AS216" s="74"/>
      <c r="AT216" s="74"/>
    </row>
    <row r="217" spans="2:46">
      <c r="B217" s="30"/>
      <c r="C217" s="74"/>
      <c r="D217" s="69"/>
      <c r="E217" s="30"/>
      <c r="F217" s="30"/>
      <c r="H217" s="32"/>
      <c r="I217" s="30"/>
      <c r="J217" s="30"/>
      <c r="K217" s="30"/>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30"/>
      <c r="AL217" s="30"/>
      <c r="AM217" s="30"/>
      <c r="AN217" s="74"/>
      <c r="AO217" s="30"/>
      <c r="AP217" s="30"/>
      <c r="AQ217" s="30"/>
      <c r="AR217" s="74"/>
      <c r="AS217" s="74"/>
      <c r="AT217" s="74"/>
    </row>
    <row r="218" spans="2:46">
      <c r="B218" s="30"/>
      <c r="C218" s="74"/>
      <c r="D218" s="69"/>
      <c r="E218" s="30"/>
      <c r="F218" s="30"/>
      <c r="H218" s="32"/>
      <c r="I218" s="30"/>
      <c r="J218" s="30"/>
      <c r="K218" s="30"/>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30"/>
      <c r="AL218" s="30"/>
      <c r="AM218" s="30"/>
      <c r="AN218" s="74"/>
      <c r="AO218" s="30"/>
      <c r="AP218" s="30"/>
      <c r="AQ218" s="30"/>
      <c r="AR218" s="74"/>
      <c r="AS218" s="74"/>
      <c r="AT218" s="74"/>
    </row>
    <row r="219" spans="2:46">
      <c r="B219" s="30"/>
      <c r="C219" s="74"/>
      <c r="D219" s="69"/>
      <c r="E219" s="30"/>
      <c r="F219" s="30"/>
      <c r="H219" s="32"/>
      <c r="I219" s="30"/>
      <c r="J219" s="30"/>
      <c r="K219" s="30"/>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30"/>
      <c r="AL219" s="30"/>
      <c r="AM219" s="30"/>
      <c r="AN219" s="74"/>
      <c r="AO219" s="30"/>
      <c r="AP219" s="30"/>
      <c r="AQ219" s="30"/>
      <c r="AR219" s="74"/>
      <c r="AS219" s="74"/>
      <c r="AT219" s="74"/>
    </row>
    <row r="220" spans="2:46">
      <c r="B220" s="30"/>
      <c r="C220" s="74"/>
      <c r="D220" s="69"/>
      <c r="E220" s="30"/>
      <c r="F220" s="30"/>
      <c r="H220" s="32"/>
      <c r="I220" s="30"/>
      <c r="J220" s="30"/>
      <c r="K220" s="30"/>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30"/>
      <c r="AL220" s="30"/>
      <c r="AM220" s="30"/>
      <c r="AN220" s="74"/>
      <c r="AO220" s="30"/>
      <c r="AP220" s="30"/>
      <c r="AQ220" s="30"/>
      <c r="AR220" s="74"/>
      <c r="AS220" s="74"/>
      <c r="AT220" s="74"/>
    </row>
    <row r="221" spans="2:46">
      <c r="B221" s="30"/>
      <c r="C221" s="74"/>
      <c r="D221" s="69"/>
      <c r="E221" s="30"/>
      <c r="F221" s="30"/>
      <c r="H221" s="32"/>
      <c r="I221" s="30"/>
      <c r="J221" s="30"/>
      <c r="K221" s="30"/>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30"/>
      <c r="AL221" s="30"/>
      <c r="AM221" s="30"/>
      <c r="AN221" s="74"/>
      <c r="AO221" s="30"/>
      <c r="AP221" s="30"/>
      <c r="AQ221" s="30"/>
      <c r="AR221" s="74"/>
      <c r="AS221" s="74"/>
      <c r="AT221" s="74"/>
    </row>
    <row r="222" spans="2:46">
      <c r="B222" s="30"/>
      <c r="C222" s="74"/>
      <c r="D222" s="69"/>
      <c r="E222" s="30"/>
      <c r="F222" s="30"/>
      <c r="H222" s="32"/>
      <c r="I222" s="30"/>
      <c r="J222" s="30"/>
      <c r="K222" s="30"/>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30"/>
      <c r="AL222" s="30"/>
      <c r="AM222" s="30"/>
      <c r="AN222" s="74"/>
      <c r="AO222" s="30"/>
      <c r="AP222" s="30"/>
      <c r="AQ222" s="30"/>
      <c r="AR222" s="74"/>
      <c r="AS222" s="74"/>
      <c r="AT222" s="74"/>
    </row>
    <row r="223" spans="2:46">
      <c r="B223" s="30"/>
      <c r="C223" s="74"/>
      <c r="D223" s="69"/>
      <c r="E223" s="30"/>
      <c r="F223" s="30"/>
      <c r="H223" s="32"/>
      <c r="I223" s="30"/>
      <c r="J223" s="30"/>
      <c r="K223" s="30"/>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30"/>
      <c r="AL223" s="30"/>
      <c r="AM223" s="30"/>
      <c r="AN223" s="74"/>
      <c r="AO223" s="30"/>
      <c r="AP223" s="30"/>
      <c r="AQ223" s="30"/>
      <c r="AR223" s="74"/>
      <c r="AS223" s="74"/>
      <c r="AT223" s="74"/>
    </row>
    <row r="224" spans="2:46">
      <c r="B224" s="30"/>
      <c r="C224" s="74"/>
      <c r="D224" s="69"/>
      <c r="E224" s="30"/>
      <c r="F224" s="30"/>
      <c r="H224" s="32"/>
      <c r="I224" s="30"/>
      <c r="J224" s="30"/>
      <c r="K224" s="30"/>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30"/>
      <c r="AL224" s="30"/>
      <c r="AM224" s="30"/>
      <c r="AN224" s="74"/>
      <c r="AO224" s="30"/>
      <c r="AP224" s="30"/>
      <c r="AQ224" s="30"/>
      <c r="AR224" s="74"/>
      <c r="AS224" s="74"/>
      <c r="AT224" s="74"/>
    </row>
    <row r="225" spans="2:46">
      <c r="B225" s="30"/>
      <c r="C225" s="74"/>
      <c r="D225" s="69"/>
      <c r="E225" s="30"/>
      <c r="F225" s="30"/>
      <c r="H225" s="32"/>
      <c r="I225" s="30"/>
      <c r="J225" s="30"/>
      <c r="K225" s="30"/>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30"/>
      <c r="AL225" s="30"/>
      <c r="AM225" s="30"/>
      <c r="AN225" s="74"/>
      <c r="AO225" s="30"/>
      <c r="AP225" s="30"/>
      <c r="AQ225" s="30"/>
      <c r="AR225" s="74"/>
      <c r="AS225" s="74"/>
      <c r="AT225" s="74"/>
    </row>
    <row r="226" spans="2:46">
      <c r="B226" s="30"/>
      <c r="C226" s="74"/>
      <c r="D226" s="69"/>
      <c r="E226" s="30"/>
      <c r="F226" s="30"/>
      <c r="H226" s="32"/>
      <c r="I226" s="30"/>
      <c r="J226" s="30"/>
      <c r="K226" s="30"/>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30"/>
      <c r="AL226" s="30"/>
      <c r="AM226" s="30"/>
      <c r="AN226" s="74"/>
      <c r="AO226" s="30"/>
      <c r="AP226" s="30"/>
      <c r="AQ226" s="30"/>
      <c r="AR226" s="74"/>
      <c r="AS226" s="74"/>
      <c r="AT226" s="74"/>
    </row>
    <row r="227" spans="2:46">
      <c r="B227" s="30"/>
      <c r="C227" s="74"/>
      <c r="D227" s="69"/>
      <c r="E227" s="30"/>
      <c r="F227" s="30"/>
      <c r="H227" s="32"/>
      <c r="I227" s="30"/>
      <c r="J227" s="30"/>
      <c r="K227" s="30"/>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30"/>
      <c r="AL227" s="30"/>
      <c r="AM227" s="30"/>
      <c r="AN227" s="74"/>
      <c r="AO227" s="30"/>
      <c r="AP227" s="30"/>
      <c r="AQ227" s="30"/>
      <c r="AR227" s="74"/>
      <c r="AS227" s="74"/>
      <c r="AT227" s="74"/>
    </row>
    <row r="228" spans="2:46">
      <c r="B228" s="30"/>
      <c r="C228" s="74"/>
      <c r="D228" s="69"/>
      <c r="E228" s="30"/>
      <c r="F228" s="30"/>
      <c r="H228" s="32"/>
      <c r="I228" s="30"/>
      <c r="J228" s="30"/>
      <c r="K228" s="30"/>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30"/>
      <c r="AL228" s="30"/>
      <c r="AM228" s="30"/>
      <c r="AN228" s="74"/>
      <c r="AO228" s="30"/>
      <c r="AP228" s="30"/>
      <c r="AQ228" s="30"/>
      <c r="AR228" s="74"/>
      <c r="AS228" s="74"/>
      <c r="AT228" s="74"/>
    </row>
    <row r="229" spans="2:46">
      <c r="B229" s="30"/>
      <c r="C229" s="74"/>
      <c r="D229" s="69"/>
      <c r="E229" s="30"/>
      <c r="F229" s="30"/>
      <c r="H229" s="32"/>
      <c r="I229" s="30"/>
      <c r="J229" s="30"/>
      <c r="K229" s="30"/>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30"/>
      <c r="AL229" s="30"/>
      <c r="AM229" s="30"/>
      <c r="AN229" s="74"/>
      <c r="AO229" s="30"/>
      <c r="AP229" s="30"/>
      <c r="AQ229" s="30"/>
      <c r="AR229" s="74"/>
      <c r="AS229" s="74"/>
      <c r="AT229" s="74"/>
    </row>
    <row r="230" spans="2:46">
      <c r="B230" s="30"/>
      <c r="C230" s="74"/>
      <c r="D230" s="69"/>
      <c r="E230" s="30"/>
      <c r="F230" s="30"/>
      <c r="H230" s="32"/>
      <c r="I230" s="30"/>
      <c r="J230" s="30"/>
      <c r="K230" s="30"/>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30"/>
      <c r="AL230" s="30"/>
      <c r="AM230" s="30"/>
      <c r="AN230" s="74"/>
      <c r="AO230" s="30"/>
      <c r="AP230" s="30"/>
      <c r="AQ230" s="30"/>
      <c r="AR230" s="74"/>
      <c r="AS230" s="74"/>
      <c r="AT230" s="74"/>
    </row>
    <row r="231" spans="2:46">
      <c r="B231" s="30"/>
      <c r="C231" s="74"/>
      <c r="D231" s="69"/>
      <c r="E231" s="30"/>
      <c r="F231" s="30"/>
      <c r="H231" s="31"/>
      <c r="I231" s="30"/>
      <c r="J231" s="30"/>
      <c r="K231" s="30"/>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30"/>
      <c r="AL231" s="30"/>
      <c r="AM231" s="30"/>
      <c r="AN231" s="74"/>
      <c r="AO231" s="30"/>
      <c r="AP231" s="30"/>
      <c r="AQ231" s="30"/>
      <c r="AR231" s="74"/>
      <c r="AS231" s="74"/>
      <c r="AT231" s="74"/>
    </row>
    <row r="232" spans="2:46">
      <c r="B232" s="30"/>
      <c r="C232" s="74"/>
      <c r="D232" s="69"/>
      <c r="E232" s="30"/>
      <c r="F232" s="30"/>
      <c r="H232" s="32"/>
      <c r="I232" s="30"/>
      <c r="J232" s="30"/>
      <c r="K232" s="30"/>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30"/>
      <c r="AL232" s="30"/>
      <c r="AM232" s="30"/>
      <c r="AN232" s="74"/>
      <c r="AO232" s="30"/>
      <c r="AP232" s="30"/>
      <c r="AQ232" s="30"/>
      <c r="AR232" s="74"/>
      <c r="AS232" s="74"/>
      <c r="AT232" s="74"/>
    </row>
    <row r="233" spans="2:46">
      <c r="B233" s="30"/>
      <c r="C233" s="74"/>
      <c r="D233" s="69"/>
      <c r="E233" s="30"/>
      <c r="F233" s="30"/>
      <c r="H233" s="32"/>
      <c r="I233" s="30"/>
      <c r="J233" s="30"/>
      <c r="K233" s="30"/>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30"/>
      <c r="AL233" s="30"/>
      <c r="AM233" s="30"/>
      <c r="AN233" s="74"/>
      <c r="AO233" s="30"/>
      <c r="AP233" s="30"/>
      <c r="AQ233" s="30"/>
      <c r="AR233" s="74"/>
      <c r="AS233" s="74"/>
      <c r="AT233" s="74"/>
    </row>
    <row r="234" spans="2:46">
      <c r="B234" s="30"/>
      <c r="C234" s="74"/>
      <c r="D234" s="69"/>
      <c r="E234" s="30"/>
      <c r="F234" s="30"/>
      <c r="H234" s="32"/>
      <c r="I234" s="30"/>
      <c r="J234" s="30"/>
      <c r="K234" s="30"/>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30"/>
      <c r="AL234" s="30"/>
      <c r="AM234" s="30"/>
      <c r="AN234" s="74"/>
      <c r="AO234" s="30"/>
      <c r="AP234" s="30"/>
      <c r="AQ234" s="30"/>
      <c r="AR234" s="74"/>
      <c r="AS234" s="74"/>
      <c r="AT234" s="74"/>
    </row>
    <row r="235" spans="2:46">
      <c r="B235" s="30"/>
      <c r="C235" s="74"/>
      <c r="D235" s="69"/>
      <c r="E235" s="30"/>
      <c r="F235" s="30"/>
      <c r="H235" s="32"/>
      <c r="I235" s="30"/>
      <c r="J235" s="30"/>
      <c r="K235" s="30"/>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30"/>
      <c r="AL235" s="30"/>
      <c r="AM235" s="30"/>
      <c r="AN235" s="74"/>
      <c r="AO235" s="30"/>
      <c r="AP235" s="30"/>
      <c r="AQ235" s="30"/>
      <c r="AR235" s="74"/>
      <c r="AS235" s="74"/>
      <c r="AT235" s="74"/>
    </row>
    <row r="236" spans="2:46">
      <c r="B236" s="30"/>
      <c r="C236" s="74"/>
      <c r="D236" s="69"/>
      <c r="E236" s="30"/>
      <c r="F236" s="30"/>
      <c r="H236" s="32"/>
      <c r="I236" s="30"/>
      <c r="J236" s="30"/>
      <c r="K236" s="30"/>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30"/>
      <c r="AL236" s="30"/>
      <c r="AM236" s="30"/>
      <c r="AN236" s="74"/>
      <c r="AO236" s="30"/>
      <c r="AP236" s="30"/>
      <c r="AQ236" s="30"/>
      <c r="AR236" s="74"/>
      <c r="AS236" s="74"/>
      <c r="AT236" s="74"/>
    </row>
    <row r="237" spans="2:46">
      <c r="B237" s="30"/>
      <c r="C237" s="74"/>
      <c r="D237" s="69"/>
      <c r="E237" s="30"/>
      <c r="F237" s="30"/>
      <c r="H237" s="32"/>
      <c r="I237" s="30"/>
      <c r="J237" s="30"/>
      <c r="K237" s="30"/>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30"/>
      <c r="AL237" s="30"/>
      <c r="AM237" s="30"/>
      <c r="AN237" s="74"/>
      <c r="AO237" s="30"/>
      <c r="AP237" s="30"/>
      <c r="AQ237" s="30"/>
      <c r="AR237" s="74"/>
      <c r="AS237" s="74"/>
      <c r="AT237" s="74"/>
    </row>
    <row r="238" spans="2:46">
      <c r="B238" s="30"/>
      <c r="C238" s="74"/>
      <c r="D238" s="69"/>
      <c r="E238" s="30"/>
      <c r="F238" s="30"/>
      <c r="H238" s="32"/>
      <c r="I238" s="30"/>
      <c r="J238" s="30"/>
      <c r="K238" s="30"/>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30"/>
      <c r="AL238" s="30"/>
      <c r="AM238" s="30"/>
      <c r="AN238" s="74"/>
      <c r="AO238" s="30"/>
      <c r="AP238" s="30"/>
      <c r="AQ238" s="30"/>
      <c r="AR238" s="74"/>
      <c r="AS238" s="74"/>
      <c r="AT238" s="74"/>
    </row>
    <row r="239" spans="2:46">
      <c r="B239" s="30"/>
      <c r="C239" s="74"/>
      <c r="D239" s="69"/>
      <c r="E239" s="30"/>
      <c r="F239" s="30"/>
      <c r="H239" s="32"/>
      <c r="I239" s="30"/>
      <c r="J239" s="30"/>
      <c r="K239" s="30"/>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30"/>
      <c r="AL239" s="30"/>
      <c r="AM239" s="30"/>
      <c r="AN239" s="74"/>
      <c r="AO239" s="30"/>
      <c r="AP239" s="30"/>
      <c r="AQ239" s="30"/>
      <c r="AR239" s="74"/>
      <c r="AS239" s="74"/>
      <c r="AT239" s="74"/>
    </row>
    <row r="240" spans="2:46">
      <c r="B240" s="30"/>
      <c r="C240" s="74"/>
      <c r="D240" s="69"/>
      <c r="E240" s="30"/>
      <c r="F240" s="30"/>
      <c r="H240" s="32"/>
      <c r="I240" s="30"/>
      <c r="J240" s="30"/>
      <c r="K240" s="30"/>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30"/>
      <c r="AL240" s="30"/>
      <c r="AM240" s="30"/>
      <c r="AN240" s="74"/>
      <c r="AO240" s="30"/>
      <c r="AP240" s="30"/>
      <c r="AQ240" s="30"/>
      <c r="AR240" s="74"/>
      <c r="AS240" s="74"/>
      <c r="AT240" s="74"/>
    </row>
    <row r="241" spans="2:46">
      <c r="B241" s="30"/>
      <c r="C241" s="74"/>
      <c r="D241" s="69"/>
      <c r="E241" s="30"/>
      <c r="F241" s="30"/>
      <c r="H241" s="32"/>
      <c r="I241" s="30"/>
      <c r="J241" s="30"/>
      <c r="K241" s="30"/>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30"/>
      <c r="AL241" s="30"/>
      <c r="AM241" s="30"/>
      <c r="AN241" s="74"/>
      <c r="AO241" s="30"/>
      <c r="AP241" s="30"/>
      <c r="AQ241" s="30"/>
      <c r="AR241" s="74"/>
      <c r="AS241" s="74"/>
      <c r="AT241" s="74"/>
    </row>
    <row r="242" spans="2:46">
      <c r="B242" s="30"/>
      <c r="C242" s="74"/>
      <c r="D242" s="69"/>
      <c r="E242" s="30"/>
      <c r="F242" s="30"/>
      <c r="H242" s="32"/>
      <c r="I242" s="30"/>
      <c r="J242" s="30"/>
      <c r="K242" s="30"/>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30"/>
      <c r="AL242" s="30"/>
      <c r="AM242" s="30"/>
      <c r="AN242" s="74"/>
      <c r="AO242" s="30"/>
      <c r="AP242" s="30"/>
      <c r="AQ242" s="30"/>
      <c r="AR242" s="74"/>
      <c r="AS242" s="74"/>
      <c r="AT242" s="74"/>
    </row>
    <row r="243" spans="2:46">
      <c r="B243" s="30"/>
      <c r="C243" s="74"/>
      <c r="D243" s="69"/>
      <c r="E243" s="30"/>
      <c r="F243" s="30"/>
      <c r="H243" s="32"/>
      <c r="I243" s="30"/>
      <c r="J243" s="30"/>
      <c r="K243" s="30"/>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30"/>
      <c r="AL243" s="30"/>
      <c r="AM243" s="30"/>
      <c r="AN243" s="74"/>
      <c r="AO243" s="30"/>
      <c r="AP243" s="30"/>
      <c r="AQ243" s="30"/>
      <c r="AR243" s="74"/>
      <c r="AS243" s="74"/>
      <c r="AT243" s="74"/>
    </row>
    <row r="244" spans="2:46">
      <c r="B244" s="30"/>
      <c r="C244" s="74"/>
      <c r="D244" s="69"/>
      <c r="E244" s="30"/>
      <c r="F244" s="30"/>
      <c r="H244" s="32"/>
      <c r="I244" s="30"/>
      <c r="J244" s="30"/>
      <c r="K244" s="30"/>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30"/>
      <c r="AL244" s="30"/>
      <c r="AM244" s="30"/>
      <c r="AN244" s="74"/>
      <c r="AO244" s="30"/>
      <c r="AP244" s="30"/>
      <c r="AQ244" s="30"/>
      <c r="AR244" s="74"/>
      <c r="AS244" s="74"/>
      <c r="AT244" s="74"/>
    </row>
    <row r="245" spans="2:46">
      <c r="B245" s="30"/>
      <c r="C245" s="74"/>
      <c r="D245" s="69"/>
      <c r="E245" s="30"/>
      <c r="F245" s="30"/>
      <c r="H245" s="32"/>
      <c r="I245" s="30"/>
      <c r="J245" s="30"/>
      <c r="K245" s="30"/>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30"/>
      <c r="AL245" s="30"/>
      <c r="AM245" s="30"/>
      <c r="AN245" s="74"/>
      <c r="AO245" s="30"/>
      <c r="AP245" s="30"/>
      <c r="AQ245" s="30"/>
      <c r="AR245" s="74"/>
      <c r="AS245" s="74"/>
      <c r="AT245" s="74"/>
    </row>
    <row r="246" spans="2:46">
      <c r="B246" s="30"/>
      <c r="C246" s="74"/>
      <c r="D246" s="69"/>
      <c r="E246" s="30"/>
      <c r="F246" s="30"/>
      <c r="H246" s="32"/>
      <c r="I246" s="30"/>
      <c r="J246" s="30"/>
      <c r="K246" s="30"/>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30"/>
      <c r="AL246" s="30"/>
      <c r="AM246" s="30"/>
      <c r="AN246" s="74"/>
      <c r="AO246" s="30"/>
      <c r="AP246" s="30"/>
      <c r="AQ246" s="30"/>
      <c r="AR246" s="74"/>
      <c r="AS246" s="74"/>
      <c r="AT246" s="74"/>
    </row>
    <row r="247" spans="2:46">
      <c r="B247" s="30"/>
      <c r="C247" s="74"/>
      <c r="D247" s="69"/>
      <c r="E247" s="30"/>
      <c r="F247" s="30"/>
      <c r="H247" s="32"/>
      <c r="I247" s="30"/>
      <c r="J247" s="30"/>
      <c r="K247" s="30"/>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30"/>
      <c r="AL247" s="30"/>
      <c r="AM247" s="30"/>
      <c r="AN247" s="74"/>
      <c r="AO247" s="30"/>
      <c r="AP247" s="30"/>
      <c r="AQ247" s="30"/>
      <c r="AR247" s="74"/>
      <c r="AS247" s="74"/>
      <c r="AT247" s="74"/>
    </row>
    <row r="248" spans="2:46">
      <c r="B248" s="30"/>
      <c r="C248" s="74"/>
      <c r="D248" s="69"/>
      <c r="E248" s="30"/>
      <c r="F248" s="30"/>
      <c r="H248" s="32"/>
      <c r="I248" s="30"/>
      <c r="J248" s="30"/>
      <c r="K248" s="30"/>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30"/>
      <c r="AL248" s="30"/>
      <c r="AM248" s="30"/>
      <c r="AN248" s="74"/>
      <c r="AO248" s="30"/>
      <c r="AP248" s="30"/>
      <c r="AQ248" s="30"/>
      <c r="AR248" s="74"/>
      <c r="AS248" s="74"/>
      <c r="AT248" s="74"/>
    </row>
    <row r="249" spans="2:46">
      <c r="B249" s="30"/>
      <c r="C249" s="74"/>
      <c r="D249" s="69"/>
      <c r="E249" s="30"/>
      <c r="F249" s="30"/>
      <c r="H249" s="32"/>
      <c r="I249" s="30"/>
      <c r="J249" s="30"/>
      <c r="K249" s="30"/>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30"/>
      <c r="AL249" s="30"/>
      <c r="AM249" s="30"/>
      <c r="AN249" s="74"/>
      <c r="AO249" s="30"/>
      <c r="AP249" s="30"/>
      <c r="AQ249" s="30"/>
      <c r="AR249" s="74"/>
      <c r="AS249" s="74"/>
      <c r="AT249" s="74"/>
    </row>
    <row r="250" spans="2:46">
      <c r="B250" s="30"/>
      <c r="C250" s="74"/>
      <c r="D250" s="69"/>
      <c r="E250" s="30"/>
      <c r="F250" s="30"/>
      <c r="H250" s="32"/>
      <c r="I250" s="30"/>
      <c r="J250" s="30"/>
      <c r="K250" s="30"/>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30"/>
      <c r="AL250" s="30"/>
      <c r="AM250" s="30"/>
      <c r="AN250" s="74"/>
      <c r="AO250" s="30"/>
      <c r="AP250" s="30"/>
      <c r="AQ250" s="30"/>
      <c r="AR250" s="74"/>
      <c r="AS250" s="74"/>
      <c r="AT250" s="74"/>
    </row>
    <row r="251" spans="2:46">
      <c r="B251" s="30"/>
      <c r="C251" s="74"/>
      <c r="D251" s="69"/>
      <c r="E251" s="30"/>
      <c r="F251" s="30"/>
      <c r="H251" s="32"/>
      <c r="I251" s="30"/>
      <c r="J251" s="30"/>
      <c r="K251" s="30"/>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30"/>
      <c r="AL251" s="30"/>
      <c r="AM251" s="30"/>
      <c r="AN251" s="74"/>
      <c r="AO251" s="30"/>
      <c r="AP251" s="30"/>
      <c r="AQ251" s="30"/>
      <c r="AR251" s="74"/>
      <c r="AS251" s="74"/>
      <c r="AT251" s="74"/>
    </row>
    <row r="252" spans="2:46">
      <c r="B252" s="30"/>
      <c r="C252" s="74"/>
      <c r="D252" s="69"/>
      <c r="E252" s="30"/>
      <c r="F252" s="30"/>
      <c r="H252" s="32"/>
      <c r="I252" s="30"/>
      <c r="J252" s="30"/>
      <c r="K252" s="30"/>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30"/>
      <c r="AL252" s="30"/>
      <c r="AM252" s="30"/>
      <c r="AN252" s="74"/>
      <c r="AO252" s="30"/>
      <c r="AP252" s="30"/>
      <c r="AQ252" s="30"/>
      <c r="AR252" s="74"/>
      <c r="AS252" s="74"/>
      <c r="AT252" s="74"/>
    </row>
    <row r="253" spans="2:46">
      <c r="B253" s="30"/>
      <c r="C253" s="74"/>
      <c r="D253" s="69"/>
      <c r="E253" s="30"/>
      <c r="F253" s="30"/>
      <c r="H253" s="32"/>
      <c r="I253" s="30"/>
      <c r="J253" s="30"/>
      <c r="K253" s="30"/>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30"/>
      <c r="AL253" s="30"/>
      <c r="AM253" s="30"/>
      <c r="AN253" s="74"/>
      <c r="AO253" s="30"/>
      <c r="AP253" s="30"/>
      <c r="AQ253" s="30"/>
      <c r="AR253" s="74"/>
      <c r="AS253" s="74"/>
      <c r="AT253" s="74"/>
    </row>
    <row r="254" spans="2:46">
      <c r="B254" s="30"/>
      <c r="C254" s="74"/>
      <c r="D254" s="69"/>
      <c r="E254" s="30"/>
      <c r="F254" s="30"/>
      <c r="H254" s="32"/>
      <c r="I254" s="30"/>
      <c r="J254" s="30"/>
      <c r="K254" s="30"/>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30"/>
      <c r="AL254" s="30"/>
      <c r="AM254" s="30"/>
      <c r="AN254" s="74"/>
      <c r="AO254" s="30"/>
      <c r="AP254" s="30"/>
      <c r="AQ254" s="30"/>
      <c r="AR254" s="74"/>
      <c r="AS254" s="74"/>
      <c r="AT254" s="74"/>
    </row>
    <row r="255" spans="2:46">
      <c r="B255" s="30"/>
      <c r="C255" s="74"/>
      <c r="D255" s="69"/>
      <c r="E255" s="30"/>
      <c r="F255" s="30"/>
      <c r="H255" s="32"/>
      <c r="I255" s="30"/>
      <c r="J255" s="30"/>
      <c r="K255" s="30"/>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30"/>
      <c r="AL255" s="30"/>
      <c r="AM255" s="30"/>
      <c r="AN255" s="74"/>
      <c r="AO255" s="30"/>
      <c r="AP255" s="30"/>
      <c r="AQ255" s="30"/>
      <c r="AR255" s="74"/>
      <c r="AS255" s="74"/>
      <c r="AT255" s="74"/>
    </row>
    <row r="256" spans="2:46">
      <c r="B256" s="30"/>
      <c r="C256" s="74"/>
      <c r="D256" s="69"/>
      <c r="E256" s="30"/>
      <c r="F256" s="30"/>
      <c r="H256" s="32"/>
      <c r="I256" s="30"/>
      <c r="J256" s="30"/>
      <c r="K256" s="30"/>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30"/>
      <c r="AL256" s="30"/>
      <c r="AM256" s="30"/>
      <c r="AN256" s="74"/>
      <c r="AO256" s="30"/>
      <c r="AP256" s="30"/>
      <c r="AQ256" s="30"/>
      <c r="AR256" s="74"/>
      <c r="AS256" s="74"/>
      <c r="AT256" s="74"/>
    </row>
    <row r="257" spans="2:46">
      <c r="B257" s="30"/>
      <c r="C257" s="74"/>
      <c r="D257" s="69"/>
      <c r="E257" s="30"/>
      <c r="F257" s="30"/>
      <c r="H257" s="32"/>
      <c r="I257" s="30"/>
      <c r="J257" s="30"/>
      <c r="K257" s="30"/>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30"/>
      <c r="AL257" s="30"/>
      <c r="AM257" s="30"/>
      <c r="AN257" s="74"/>
      <c r="AO257" s="30"/>
      <c r="AP257" s="30"/>
      <c r="AQ257" s="30"/>
      <c r="AR257" s="74"/>
      <c r="AS257" s="74"/>
      <c r="AT257" s="74"/>
    </row>
    <row r="258" spans="2:46">
      <c r="B258" s="30"/>
      <c r="C258" s="74"/>
      <c r="D258" s="69"/>
      <c r="E258" s="30"/>
      <c r="F258" s="30"/>
      <c r="H258" s="32"/>
      <c r="I258" s="30"/>
      <c r="J258" s="30"/>
      <c r="K258" s="30"/>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30"/>
      <c r="AL258" s="30"/>
      <c r="AM258" s="30"/>
      <c r="AN258" s="74"/>
      <c r="AO258" s="30"/>
      <c r="AP258" s="30"/>
      <c r="AQ258" s="30"/>
      <c r="AR258" s="74"/>
      <c r="AS258" s="74"/>
      <c r="AT258" s="74"/>
    </row>
    <row r="259" spans="2:46">
      <c r="B259" s="30"/>
      <c r="C259" s="74"/>
      <c r="D259" s="69"/>
      <c r="E259" s="30"/>
      <c r="F259" s="30"/>
      <c r="H259" s="32"/>
      <c r="I259" s="30"/>
      <c r="J259" s="30"/>
      <c r="K259" s="30"/>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30"/>
      <c r="AL259" s="30"/>
      <c r="AM259" s="30"/>
      <c r="AN259" s="74"/>
      <c r="AO259" s="30"/>
      <c r="AP259" s="30"/>
      <c r="AQ259" s="30"/>
      <c r="AR259" s="74"/>
      <c r="AS259" s="74"/>
      <c r="AT259" s="74"/>
    </row>
    <row r="260" spans="2:46">
      <c r="B260" s="30"/>
      <c r="C260" s="74"/>
      <c r="D260" s="69"/>
      <c r="E260" s="30"/>
      <c r="F260" s="30"/>
      <c r="H260" s="32"/>
      <c r="I260" s="30"/>
      <c r="J260" s="30"/>
      <c r="K260" s="30"/>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30"/>
      <c r="AL260" s="30"/>
      <c r="AM260" s="30"/>
      <c r="AN260" s="74"/>
      <c r="AO260" s="30"/>
      <c r="AP260" s="30"/>
      <c r="AQ260" s="30"/>
      <c r="AR260" s="74"/>
      <c r="AS260" s="74"/>
      <c r="AT260" s="74"/>
    </row>
    <row r="261" spans="2:46">
      <c r="B261" s="30"/>
      <c r="C261" s="74"/>
      <c r="D261" s="69"/>
      <c r="E261" s="30"/>
      <c r="F261" s="30"/>
      <c r="H261" s="32"/>
      <c r="I261" s="30"/>
      <c r="J261" s="30"/>
      <c r="K261" s="30"/>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30"/>
      <c r="AL261" s="30"/>
      <c r="AM261" s="30"/>
      <c r="AN261" s="74"/>
      <c r="AO261" s="30"/>
      <c r="AP261" s="30"/>
      <c r="AQ261" s="30"/>
      <c r="AR261" s="74"/>
      <c r="AS261" s="74"/>
      <c r="AT261" s="74"/>
    </row>
    <row r="262" spans="2:46">
      <c r="B262" s="30"/>
      <c r="C262" s="74"/>
      <c r="D262" s="69"/>
      <c r="E262" s="30"/>
      <c r="F262" s="30"/>
      <c r="H262" s="32"/>
      <c r="I262" s="30"/>
      <c r="J262" s="30"/>
      <c r="K262" s="30"/>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30"/>
      <c r="AL262" s="30"/>
      <c r="AM262" s="30"/>
      <c r="AN262" s="74"/>
      <c r="AO262" s="30"/>
      <c r="AP262" s="30"/>
      <c r="AQ262" s="30"/>
      <c r="AR262" s="74"/>
      <c r="AS262" s="74"/>
      <c r="AT262" s="74"/>
    </row>
    <row r="263" spans="2:46">
      <c r="B263" s="23"/>
      <c r="C263" s="23"/>
      <c r="D263" s="70"/>
      <c r="E263" s="23"/>
      <c r="F263" s="73"/>
      <c r="G263" s="19"/>
      <c r="H263" s="23"/>
      <c r="I263" s="23"/>
      <c r="J263" s="23"/>
      <c r="K263" s="23"/>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23"/>
      <c r="AL263" s="23"/>
      <c r="AM263" s="23"/>
      <c r="AN263" s="74"/>
      <c r="AO263" s="23"/>
      <c r="AP263" s="23"/>
      <c r="AQ263" s="23"/>
      <c r="AR263" s="74"/>
      <c r="AS263" s="74"/>
      <c r="AT263" s="74"/>
    </row>
    <row r="264" spans="2:46">
      <c r="B264" s="23"/>
      <c r="C264" s="23"/>
      <c r="D264" s="70"/>
      <c r="E264" s="23"/>
      <c r="F264" s="73"/>
      <c r="G264" s="19"/>
      <c r="H264" s="23"/>
      <c r="I264" s="23"/>
      <c r="J264" s="23"/>
      <c r="K264" s="23"/>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23"/>
      <c r="AL264" s="23"/>
      <c r="AM264" s="23"/>
      <c r="AN264" s="74"/>
      <c r="AO264" s="23"/>
      <c r="AP264" s="23"/>
      <c r="AQ264" s="23"/>
      <c r="AR264" s="74"/>
      <c r="AS264" s="74"/>
      <c r="AT264" s="74"/>
    </row>
    <row r="265" spans="2:46">
      <c r="B265" s="23"/>
      <c r="C265" s="23"/>
      <c r="D265" s="70"/>
      <c r="E265" s="23"/>
      <c r="F265" s="73"/>
      <c r="G265" s="19"/>
      <c r="H265" s="23"/>
      <c r="I265" s="23"/>
      <c r="J265" s="23"/>
      <c r="K265" s="23"/>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23"/>
      <c r="AL265" s="23"/>
      <c r="AM265" s="23"/>
      <c r="AN265" s="74"/>
      <c r="AO265" s="23"/>
      <c r="AP265" s="23"/>
      <c r="AQ265" s="23"/>
      <c r="AR265" s="74"/>
      <c r="AS265" s="74"/>
      <c r="AT265" s="74"/>
    </row>
    <row r="266" spans="2:46">
      <c r="B266" s="23"/>
      <c r="C266" s="23"/>
      <c r="D266" s="70"/>
      <c r="E266" s="23"/>
      <c r="F266" s="73"/>
      <c r="G266" s="19"/>
      <c r="H266" s="23"/>
      <c r="I266" s="23"/>
      <c r="J266" s="23"/>
      <c r="K266" s="23"/>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23"/>
      <c r="AL266" s="23"/>
      <c r="AM266" s="23"/>
      <c r="AN266" s="74"/>
      <c r="AO266" s="23"/>
      <c r="AP266" s="23"/>
      <c r="AQ266" s="23"/>
      <c r="AR266" s="74"/>
      <c r="AS266" s="74"/>
      <c r="AT266" s="74"/>
    </row>
    <row r="267" spans="2:46">
      <c r="B267" s="23"/>
      <c r="C267" s="23"/>
      <c r="D267" s="70"/>
      <c r="E267" s="23"/>
      <c r="F267" s="73"/>
      <c r="G267" s="19"/>
      <c r="H267" s="23"/>
      <c r="I267" s="23"/>
      <c r="J267" s="23"/>
      <c r="K267" s="23"/>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23"/>
      <c r="AL267" s="23"/>
      <c r="AM267" s="23"/>
      <c r="AN267" s="74"/>
      <c r="AO267" s="23"/>
      <c r="AP267" s="23"/>
      <c r="AQ267" s="23"/>
      <c r="AR267" s="74"/>
      <c r="AS267" s="74"/>
      <c r="AT267" s="74"/>
    </row>
    <row r="268" spans="2:46">
      <c r="B268" s="23"/>
      <c r="C268" s="23"/>
      <c r="D268" s="70"/>
      <c r="E268" s="23"/>
      <c r="F268" s="73"/>
      <c r="G268" s="19"/>
      <c r="H268" s="23"/>
      <c r="I268" s="23"/>
      <c r="J268" s="23"/>
      <c r="K268" s="23"/>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23"/>
      <c r="AL268" s="23"/>
      <c r="AM268" s="23"/>
      <c r="AN268" s="74"/>
      <c r="AO268" s="23"/>
      <c r="AP268" s="23"/>
      <c r="AQ268" s="23"/>
      <c r="AR268" s="74"/>
      <c r="AS268" s="74"/>
      <c r="AT268" s="74"/>
    </row>
    <row r="269" spans="2:46">
      <c r="B269" s="23"/>
      <c r="C269" s="23"/>
      <c r="D269" s="70"/>
      <c r="E269" s="23"/>
      <c r="F269" s="73"/>
      <c r="G269" s="19"/>
      <c r="H269" s="23"/>
      <c r="I269" s="23"/>
      <c r="J269" s="23"/>
      <c r="K269" s="23"/>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23"/>
      <c r="AL269" s="23"/>
      <c r="AM269" s="23"/>
      <c r="AN269" s="74"/>
      <c r="AO269" s="23"/>
      <c r="AP269" s="23"/>
      <c r="AQ269" s="23"/>
      <c r="AR269" s="74"/>
      <c r="AS269" s="74"/>
      <c r="AT269" s="74"/>
    </row>
    <row r="270" spans="2:46">
      <c r="B270" s="23"/>
      <c r="C270" s="23"/>
      <c r="D270" s="70"/>
      <c r="E270" s="23"/>
      <c r="F270" s="73"/>
      <c r="G270" s="19"/>
      <c r="H270" s="23"/>
      <c r="I270" s="23"/>
      <c r="J270" s="23"/>
      <c r="K270" s="23"/>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23"/>
      <c r="AL270" s="23"/>
      <c r="AM270" s="23"/>
      <c r="AN270" s="74"/>
      <c r="AO270" s="23"/>
      <c r="AP270" s="23"/>
      <c r="AQ270" s="23"/>
      <c r="AR270" s="74"/>
      <c r="AS270" s="74"/>
      <c r="AT270" s="74"/>
    </row>
    <row r="271" spans="2:46">
      <c r="B271" s="23"/>
      <c r="C271" s="23"/>
      <c r="D271" s="70"/>
      <c r="E271" s="23"/>
      <c r="F271" s="73"/>
      <c r="G271" s="19"/>
      <c r="H271" s="23"/>
      <c r="I271" s="23"/>
      <c r="J271" s="23"/>
      <c r="K271" s="23"/>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23"/>
      <c r="AL271" s="23"/>
      <c r="AM271" s="23"/>
      <c r="AN271" s="74"/>
      <c r="AO271" s="23"/>
      <c r="AP271" s="23"/>
      <c r="AQ271" s="23"/>
      <c r="AR271" s="74"/>
      <c r="AS271" s="74"/>
      <c r="AT271" s="74"/>
    </row>
    <row r="272" spans="2:46">
      <c r="B272" s="23"/>
      <c r="C272" s="23"/>
      <c r="D272" s="70"/>
      <c r="E272" s="23"/>
      <c r="F272" s="73"/>
      <c r="G272" s="19"/>
      <c r="H272" s="23"/>
      <c r="I272" s="23"/>
      <c r="J272" s="23"/>
      <c r="K272" s="23"/>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23"/>
      <c r="AL272" s="23"/>
      <c r="AM272" s="23"/>
      <c r="AN272" s="74"/>
      <c r="AO272" s="23"/>
      <c r="AP272" s="23"/>
      <c r="AQ272" s="23"/>
      <c r="AR272" s="74"/>
      <c r="AS272" s="74"/>
      <c r="AT272" s="74"/>
    </row>
    <row r="273" spans="2:46">
      <c r="B273" s="23"/>
      <c r="C273" s="33"/>
      <c r="D273" s="70"/>
      <c r="E273" s="23"/>
      <c r="F273" s="73"/>
      <c r="G273" s="23"/>
      <c r="H273" s="23"/>
      <c r="I273" s="23"/>
      <c r="J273" s="23"/>
      <c r="K273" s="23"/>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23"/>
      <c r="AL273" s="23"/>
      <c r="AM273" s="23"/>
      <c r="AN273" s="74"/>
      <c r="AO273" s="23"/>
      <c r="AP273" s="23"/>
      <c r="AQ273" s="23"/>
      <c r="AR273" s="74"/>
      <c r="AS273" s="74"/>
      <c r="AT273" s="74"/>
    </row>
    <row r="274" spans="2:46">
      <c r="B274" s="23"/>
      <c r="C274" s="33"/>
      <c r="D274" s="70"/>
      <c r="E274" s="23"/>
      <c r="F274" s="73"/>
      <c r="G274" s="23"/>
      <c r="H274" s="23"/>
      <c r="I274" s="23"/>
      <c r="J274" s="23"/>
      <c r="K274" s="23"/>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23"/>
      <c r="AL274" s="23"/>
      <c r="AM274" s="23"/>
      <c r="AN274" s="74"/>
      <c r="AO274" s="23"/>
      <c r="AP274" s="23"/>
      <c r="AQ274" s="23"/>
      <c r="AR274" s="74"/>
      <c r="AS274" s="74"/>
      <c r="AT274" s="74"/>
    </row>
    <row r="275" spans="2:46">
      <c r="B275" s="23"/>
      <c r="C275" s="33"/>
      <c r="D275" s="70"/>
      <c r="E275" s="23"/>
      <c r="F275" s="73"/>
      <c r="G275" s="23"/>
      <c r="H275" s="23"/>
      <c r="I275" s="23"/>
      <c r="J275" s="23"/>
      <c r="K275" s="23"/>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23"/>
      <c r="AL275" s="23"/>
      <c r="AM275" s="23"/>
      <c r="AN275" s="74"/>
      <c r="AO275" s="23"/>
      <c r="AP275" s="23"/>
      <c r="AQ275" s="23"/>
      <c r="AR275" s="74"/>
      <c r="AS275" s="74"/>
      <c r="AT275" s="74"/>
    </row>
    <row r="276" spans="2:46">
      <c r="B276" s="23"/>
      <c r="C276" s="33"/>
      <c r="D276" s="70"/>
      <c r="E276" s="23"/>
      <c r="F276" s="73"/>
      <c r="G276" s="23"/>
      <c r="H276" s="23"/>
      <c r="I276" s="23"/>
      <c r="J276" s="23"/>
      <c r="K276" s="23"/>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23"/>
      <c r="AL276" s="23"/>
      <c r="AM276" s="23"/>
      <c r="AN276" s="74"/>
      <c r="AO276" s="23"/>
      <c r="AP276" s="23"/>
      <c r="AQ276" s="23"/>
      <c r="AR276" s="74"/>
      <c r="AS276" s="74"/>
      <c r="AT276" s="74"/>
    </row>
    <row r="277" spans="2:46">
      <c r="B277" s="23"/>
      <c r="C277" s="33"/>
      <c r="D277" s="70"/>
      <c r="E277" s="23"/>
      <c r="F277" s="73"/>
      <c r="G277" s="23"/>
      <c r="H277" s="23"/>
      <c r="I277" s="23"/>
      <c r="J277" s="23"/>
      <c r="K277" s="23"/>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23"/>
      <c r="AL277" s="23"/>
      <c r="AM277" s="23"/>
      <c r="AN277" s="74"/>
      <c r="AO277" s="23"/>
      <c r="AP277" s="23"/>
      <c r="AQ277" s="23"/>
      <c r="AR277" s="74"/>
      <c r="AS277" s="74"/>
      <c r="AT277" s="74"/>
    </row>
    <row r="278" spans="2:46">
      <c r="B278" s="23"/>
      <c r="C278" s="33"/>
      <c r="D278" s="70"/>
      <c r="E278" s="23"/>
      <c r="F278" s="73"/>
      <c r="G278" s="23"/>
      <c r="H278" s="23"/>
      <c r="I278" s="23"/>
      <c r="J278" s="23"/>
      <c r="K278" s="23"/>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23"/>
      <c r="AL278" s="23"/>
      <c r="AM278" s="23"/>
      <c r="AN278" s="74"/>
      <c r="AO278" s="23"/>
      <c r="AP278" s="23"/>
      <c r="AQ278" s="23"/>
      <c r="AR278" s="74"/>
      <c r="AS278" s="74"/>
      <c r="AT278" s="74"/>
    </row>
    <row r="279" spans="2:46">
      <c r="B279" s="23"/>
      <c r="C279" s="33"/>
      <c r="D279" s="70"/>
      <c r="E279" s="23"/>
      <c r="F279" s="73"/>
      <c r="G279" s="23"/>
      <c r="H279" s="23"/>
      <c r="I279" s="23"/>
      <c r="J279" s="23"/>
      <c r="K279" s="23"/>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23"/>
      <c r="AL279" s="23"/>
      <c r="AM279" s="23"/>
      <c r="AN279" s="74"/>
      <c r="AO279" s="23"/>
      <c r="AP279" s="23"/>
      <c r="AQ279" s="23"/>
      <c r="AR279" s="74"/>
      <c r="AS279" s="74"/>
      <c r="AT279" s="74"/>
    </row>
    <row r="280" spans="2:46">
      <c r="B280" s="23"/>
      <c r="C280" s="33"/>
      <c r="D280" s="70"/>
      <c r="E280" s="23"/>
      <c r="F280" s="73"/>
      <c r="G280" s="23"/>
      <c r="H280" s="23"/>
      <c r="I280" s="23"/>
      <c r="J280" s="23"/>
      <c r="K280" s="23"/>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23"/>
      <c r="AL280" s="23"/>
      <c r="AM280" s="23"/>
      <c r="AN280" s="74"/>
      <c r="AO280" s="23"/>
      <c r="AP280" s="23"/>
      <c r="AQ280" s="23"/>
      <c r="AR280" s="74"/>
      <c r="AS280" s="74"/>
      <c r="AT280" s="74"/>
    </row>
    <row r="281" spans="2:46">
      <c r="B281" s="23"/>
      <c r="C281" s="33"/>
      <c r="D281" s="70"/>
      <c r="E281" s="23"/>
      <c r="F281" s="73"/>
      <c r="G281" s="23"/>
      <c r="H281" s="23"/>
      <c r="I281" s="23"/>
      <c r="J281" s="23"/>
      <c r="K281" s="23"/>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23"/>
      <c r="AL281" s="23"/>
      <c r="AM281" s="23"/>
      <c r="AN281" s="74"/>
      <c r="AO281" s="23"/>
      <c r="AP281" s="23"/>
      <c r="AQ281" s="23"/>
      <c r="AR281" s="74"/>
      <c r="AS281" s="74"/>
      <c r="AT281" s="74"/>
    </row>
    <row r="282" spans="2:46">
      <c r="B282" s="23"/>
      <c r="C282" s="33"/>
      <c r="D282" s="70"/>
      <c r="E282" s="23"/>
      <c r="F282" s="73"/>
      <c r="G282" s="23"/>
      <c r="H282" s="23"/>
      <c r="I282" s="23"/>
      <c r="J282" s="23"/>
      <c r="K282" s="23"/>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23"/>
      <c r="AL282" s="23"/>
      <c r="AM282" s="23"/>
      <c r="AN282" s="74"/>
      <c r="AO282" s="23"/>
      <c r="AP282" s="23"/>
      <c r="AQ282" s="23"/>
      <c r="AR282" s="74"/>
      <c r="AS282" s="74"/>
      <c r="AT282" s="74"/>
    </row>
    <row r="283" spans="2:46">
      <c r="B283" s="23"/>
      <c r="C283" s="33"/>
      <c r="D283" s="70"/>
      <c r="E283" s="23"/>
      <c r="F283" s="73"/>
      <c r="G283" s="23"/>
      <c r="H283" s="23"/>
      <c r="I283" s="23"/>
      <c r="J283" s="23"/>
      <c r="K283" s="23"/>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23"/>
      <c r="AL283" s="23"/>
      <c r="AM283" s="23"/>
      <c r="AN283" s="74"/>
      <c r="AO283" s="23"/>
      <c r="AP283" s="23"/>
      <c r="AQ283" s="23"/>
      <c r="AR283" s="74"/>
      <c r="AS283" s="74"/>
      <c r="AT283" s="74"/>
    </row>
    <row r="284" spans="2:46">
      <c r="B284" s="23"/>
      <c r="C284" s="33"/>
      <c r="D284" s="70"/>
      <c r="E284" s="23"/>
      <c r="F284" s="73"/>
      <c r="G284" s="23"/>
      <c r="H284" s="23"/>
      <c r="I284" s="23"/>
      <c r="J284" s="23"/>
      <c r="K284" s="23"/>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23"/>
      <c r="AL284" s="23"/>
      <c r="AM284" s="23"/>
      <c r="AN284" s="74"/>
      <c r="AO284" s="23"/>
      <c r="AP284" s="23"/>
      <c r="AQ284" s="23"/>
      <c r="AR284" s="74"/>
      <c r="AS284" s="74"/>
      <c r="AT284" s="74"/>
    </row>
    <row r="285" spans="2:46">
      <c r="B285" s="23"/>
      <c r="C285" s="33"/>
      <c r="D285" s="70"/>
      <c r="E285" s="23"/>
      <c r="F285" s="73"/>
      <c r="G285" s="23"/>
      <c r="H285" s="23"/>
      <c r="I285" s="23"/>
      <c r="J285" s="23"/>
      <c r="K285" s="23"/>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23"/>
      <c r="AL285" s="23"/>
      <c r="AM285" s="23"/>
      <c r="AN285" s="74"/>
      <c r="AO285" s="23"/>
      <c r="AP285" s="23"/>
      <c r="AQ285" s="23"/>
      <c r="AR285" s="74"/>
      <c r="AS285" s="74"/>
      <c r="AT285" s="74"/>
    </row>
    <row r="286" spans="2:46">
      <c r="B286" s="23"/>
      <c r="C286" s="33"/>
      <c r="D286" s="70"/>
      <c r="E286" s="23"/>
      <c r="F286" s="73"/>
      <c r="G286" s="23"/>
      <c r="H286" s="23"/>
      <c r="I286" s="23"/>
      <c r="J286" s="23"/>
      <c r="K286" s="23"/>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23"/>
      <c r="AL286" s="23"/>
      <c r="AM286" s="23"/>
      <c r="AN286" s="74"/>
      <c r="AO286" s="23"/>
      <c r="AP286" s="23"/>
      <c r="AQ286" s="23"/>
      <c r="AR286" s="74"/>
      <c r="AS286" s="74"/>
      <c r="AT286" s="74"/>
    </row>
    <row r="287" spans="2:46">
      <c r="B287" s="23"/>
      <c r="C287" s="33"/>
      <c r="D287" s="70"/>
      <c r="E287" s="23"/>
      <c r="F287" s="73"/>
      <c r="G287" s="23"/>
      <c r="H287" s="23"/>
      <c r="I287" s="23"/>
      <c r="J287" s="23"/>
      <c r="K287" s="23"/>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23"/>
      <c r="AL287" s="23"/>
      <c r="AM287" s="23"/>
      <c r="AN287" s="74"/>
      <c r="AO287" s="23"/>
      <c r="AP287" s="23"/>
      <c r="AQ287" s="23"/>
      <c r="AR287" s="74"/>
      <c r="AS287" s="74"/>
      <c r="AT287" s="74"/>
    </row>
    <row r="288" spans="2:46">
      <c r="B288" s="23"/>
      <c r="C288" s="33"/>
      <c r="D288" s="70"/>
      <c r="E288" s="23"/>
      <c r="F288" s="73"/>
      <c r="G288" s="23"/>
      <c r="H288" s="23"/>
      <c r="I288" s="23"/>
      <c r="J288" s="23"/>
      <c r="K288" s="23"/>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23"/>
      <c r="AL288" s="23"/>
      <c r="AM288" s="23"/>
      <c r="AN288" s="74"/>
      <c r="AO288" s="23"/>
      <c r="AP288" s="23"/>
      <c r="AQ288" s="23"/>
      <c r="AR288" s="74"/>
      <c r="AS288" s="74"/>
      <c r="AT288" s="74"/>
    </row>
    <row r="289" spans="2:46">
      <c r="B289" s="23"/>
      <c r="C289" s="33"/>
      <c r="D289" s="70"/>
      <c r="E289" s="23"/>
      <c r="F289" s="73"/>
      <c r="G289" s="23"/>
      <c r="H289" s="23"/>
      <c r="I289" s="23"/>
      <c r="J289" s="23"/>
      <c r="K289" s="23"/>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23"/>
      <c r="AL289" s="23"/>
      <c r="AM289" s="23"/>
      <c r="AN289" s="74"/>
      <c r="AO289" s="23"/>
      <c r="AP289" s="23"/>
      <c r="AQ289" s="23"/>
      <c r="AR289" s="74"/>
      <c r="AS289" s="74"/>
      <c r="AT289" s="74"/>
    </row>
    <row r="290" spans="2:46">
      <c r="B290" s="23"/>
      <c r="C290" s="33"/>
      <c r="D290" s="70"/>
      <c r="E290" s="23"/>
      <c r="F290" s="73"/>
      <c r="G290" s="23"/>
      <c r="H290" s="23"/>
      <c r="I290" s="23"/>
      <c r="J290" s="23"/>
      <c r="K290" s="23"/>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23"/>
      <c r="AL290" s="23"/>
      <c r="AM290" s="23"/>
      <c r="AN290" s="74"/>
      <c r="AO290" s="23"/>
      <c r="AP290" s="23"/>
      <c r="AQ290" s="23"/>
      <c r="AR290" s="74"/>
      <c r="AS290" s="74"/>
      <c r="AT290" s="74"/>
    </row>
    <row r="291" spans="2:46">
      <c r="B291" s="23"/>
      <c r="C291" s="33"/>
      <c r="D291" s="70"/>
      <c r="E291" s="23"/>
      <c r="F291" s="73"/>
      <c r="G291" s="23"/>
      <c r="H291" s="23"/>
      <c r="I291" s="23"/>
      <c r="J291" s="23"/>
      <c r="K291" s="23"/>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23"/>
      <c r="AL291" s="23"/>
      <c r="AM291" s="23"/>
      <c r="AN291" s="74"/>
      <c r="AO291" s="23"/>
      <c r="AP291" s="23"/>
      <c r="AQ291" s="23"/>
      <c r="AR291" s="74"/>
      <c r="AS291" s="74"/>
      <c r="AT291" s="74"/>
    </row>
    <row r="292" spans="2:46">
      <c r="B292" s="23"/>
      <c r="C292" s="33"/>
      <c r="D292" s="70"/>
      <c r="E292" s="23"/>
      <c r="F292" s="73"/>
      <c r="G292" s="23"/>
      <c r="H292" s="23"/>
      <c r="I292" s="23"/>
      <c r="J292" s="23"/>
      <c r="K292" s="23"/>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23"/>
      <c r="AL292" s="23"/>
      <c r="AM292" s="23"/>
      <c r="AN292" s="74"/>
      <c r="AO292" s="23"/>
      <c r="AP292" s="23"/>
      <c r="AQ292" s="23"/>
      <c r="AR292" s="74"/>
      <c r="AS292" s="74"/>
      <c r="AT292" s="74"/>
    </row>
    <row r="293" spans="2:46">
      <c r="B293" s="23"/>
      <c r="C293" s="33"/>
      <c r="D293" s="70"/>
      <c r="E293" s="23"/>
      <c r="F293" s="73"/>
      <c r="G293" s="23"/>
      <c r="H293" s="23"/>
      <c r="I293" s="23"/>
      <c r="J293" s="23"/>
      <c r="K293" s="23"/>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23"/>
      <c r="AL293" s="23"/>
      <c r="AM293" s="23"/>
      <c r="AN293" s="74"/>
      <c r="AO293" s="23"/>
      <c r="AP293" s="23"/>
      <c r="AQ293" s="23"/>
      <c r="AR293" s="74"/>
      <c r="AS293" s="74"/>
      <c r="AT293" s="74"/>
    </row>
    <row r="294" spans="2:46">
      <c r="B294" s="23"/>
      <c r="C294" s="33"/>
      <c r="D294" s="70"/>
      <c r="E294" s="23"/>
      <c r="F294" s="73"/>
      <c r="G294" s="23"/>
      <c r="H294" s="23"/>
      <c r="I294" s="23"/>
      <c r="J294" s="23"/>
      <c r="K294" s="23"/>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23"/>
      <c r="AL294" s="23"/>
      <c r="AM294" s="23"/>
      <c r="AN294" s="74"/>
      <c r="AO294" s="23"/>
      <c r="AP294" s="23"/>
      <c r="AQ294" s="23"/>
      <c r="AR294" s="74"/>
      <c r="AS294" s="74"/>
      <c r="AT294" s="74"/>
    </row>
    <row r="295" spans="2:46">
      <c r="B295" s="23"/>
      <c r="C295" s="33"/>
      <c r="D295" s="70"/>
      <c r="E295" s="23"/>
      <c r="F295" s="73"/>
      <c r="G295" s="23"/>
      <c r="H295" s="23"/>
      <c r="I295" s="23"/>
      <c r="J295" s="23"/>
      <c r="K295" s="23"/>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23"/>
      <c r="AL295" s="23"/>
      <c r="AM295" s="23"/>
      <c r="AN295" s="74"/>
      <c r="AO295" s="23"/>
      <c r="AP295" s="23"/>
      <c r="AQ295" s="23"/>
      <c r="AR295" s="74"/>
      <c r="AS295" s="74"/>
      <c r="AT295" s="74"/>
    </row>
    <row r="296" spans="2:46">
      <c r="B296" s="23"/>
      <c r="C296" s="33"/>
      <c r="D296" s="70"/>
      <c r="E296" s="23"/>
      <c r="F296" s="73"/>
      <c r="G296" s="23"/>
      <c r="H296" s="23"/>
      <c r="I296" s="23"/>
      <c r="J296" s="23"/>
      <c r="K296" s="23"/>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23"/>
      <c r="AL296" s="23"/>
      <c r="AM296" s="23"/>
      <c r="AN296" s="74"/>
      <c r="AO296" s="23"/>
      <c r="AP296" s="23"/>
      <c r="AQ296" s="23"/>
      <c r="AR296" s="74"/>
      <c r="AS296" s="74"/>
      <c r="AT296" s="74"/>
    </row>
    <row r="297" spans="2:46">
      <c r="B297" s="23"/>
      <c r="C297" s="33"/>
      <c r="D297" s="70"/>
      <c r="E297" s="23"/>
      <c r="F297" s="73"/>
      <c r="G297" s="23"/>
      <c r="H297" s="23"/>
      <c r="I297" s="23"/>
      <c r="J297" s="23"/>
      <c r="K297" s="23"/>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23"/>
      <c r="AL297" s="23"/>
      <c r="AM297" s="23"/>
      <c r="AN297" s="74"/>
      <c r="AO297" s="23"/>
      <c r="AP297" s="23"/>
      <c r="AQ297" s="23"/>
      <c r="AR297" s="74"/>
      <c r="AS297" s="74"/>
      <c r="AT297" s="74"/>
    </row>
    <row r="298" spans="2:46">
      <c r="B298" s="23"/>
      <c r="C298" s="33"/>
      <c r="D298" s="70"/>
      <c r="E298" s="23"/>
      <c r="F298" s="73"/>
      <c r="G298" s="23"/>
      <c r="H298" s="23"/>
      <c r="I298" s="23"/>
      <c r="J298" s="23"/>
      <c r="K298" s="23"/>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23"/>
      <c r="AL298" s="23"/>
      <c r="AM298" s="23"/>
      <c r="AN298" s="74"/>
      <c r="AO298" s="23"/>
      <c r="AP298" s="23"/>
      <c r="AQ298" s="23"/>
      <c r="AR298" s="74"/>
      <c r="AS298" s="74"/>
      <c r="AT298" s="74"/>
    </row>
    <row r="299" spans="2:46">
      <c r="B299" s="23"/>
      <c r="C299" s="33"/>
      <c r="D299" s="70"/>
      <c r="E299" s="23"/>
      <c r="F299" s="73"/>
      <c r="G299" s="23"/>
      <c r="H299" s="23"/>
      <c r="I299" s="23"/>
      <c r="J299" s="23"/>
      <c r="K299" s="23"/>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23"/>
      <c r="AL299" s="23"/>
      <c r="AM299" s="23"/>
      <c r="AN299" s="74"/>
      <c r="AO299" s="23"/>
      <c r="AP299" s="23"/>
      <c r="AQ299" s="23"/>
      <c r="AR299" s="74"/>
      <c r="AS299" s="74"/>
      <c r="AT299" s="74"/>
    </row>
    <row r="300" spans="2:46">
      <c r="B300" s="23"/>
      <c r="C300" s="33"/>
      <c r="D300" s="70"/>
      <c r="E300" s="23"/>
      <c r="F300" s="73"/>
      <c r="G300" s="23"/>
      <c r="H300" s="23"/>
      <c r="I300" s="23"/>
      <c r="J300" s="23"/>
      <c r="K300" s="23"/>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23"/>
      <c r="AL300" s="23"/>
      <c r="AM300" s="23"/>
      <c r="AN300" s="74"/>
      <c r="AO300" s="23"/>
      <c r="AP300" s="23"/>
      <c r="AQ300" s="23"/>
      <c r="AR300" s="74"/>
      <c r="AS300" s="74"/>
      <c r="AT300" s="74"/>
    </row>
    <row r="301" spans="2:46">
      <c r="B301" s="23"/>
      <c r="C301" s="33"/>
      <c r="D301" s="70"/>
      <c r="E301" s="23"/>
      <c r="F301" s="73"/>
      <c r="G301" s="23"/>
      <c r="H301" s="23"/>
      <c r="I301" s="23"/>
      <c r="J301" s="23"/>
      <c r="K301" s="23"/>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23"/>
      <c r="AL301" s="23"/>
      <c r="AM301" s="23"/>
      <c r="AN301" s="74"/>
      <c r="AO301" s="23"/>
      <c r="AP301" s="23"/>
      <c r="AQ301" s="23"/>
      <c r="AR301" s="74"/>
      <c r="AS301" s="74"/>
      <c r="AT301" s="74"/>
    </row>
    <row r="302" spans="2:46">
      <c r="B302" s="23"/>
      <c r="C302" s="33"/>
      <c r="D302" s="70"/>
      <c r="E302" s="23"/>
      <c r="F302" s="73"/>
      <c r="G302" s="23"/>
      <c r="H302" s="23"/>
      <c r="I302" s="23"/>
      <c r="J302" s="23"/>
      <c r="K302" s="23"/>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23"/>
      <c r="AL302" s="23"/>
      <c r="AM302" s="23"/>
      <c r="AN302" s="74"/>
      <c r="AO302" s="23"/>
      <c r="AP302" s="23"/>
      <c r="AQ302" s="23"/>
      <c r="AR302" s="74"/>
      <c r="AS302" s="74"/>
      <c r="AT302" s="74"/>
    </row>
    <row r="303" spans="2:46">
      <c r="B303" s="23"/>
      <c r="C303" s="33"/>
      <c r="D303" s="70"/>
      <c r="E303" s="23"/>
      <c r="F303" s="73"/>
      <c r="G303" s="23"/>
      <c r="H303" s="23"/>
      <c r="I303" s="23"/>
      <c r="J303" s="23"/>
      <c r="K303" s="23"/>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23"/>
      <c r="AL303" s="23"/>
      <c r="AM303" s="23"/>
      <c r="AN303" s="74"/>
      <c r="AO303" s="23"/>
      <c r="AP303" s="23"/>
      <c r="AQ303" s="23"/>
      <c r="AR303" s="74"/>
      <c r="AS303" s="74"/>
      <c r="AT303" s="74"/>
    </row>
    <row r="304" spans="2:46">
      <c r="B304" s="23"/>
      <c r="C304" s="33"/>
      <c r="D304" s="70"/>
      <c r="E304" s="23"/>
      <c r="F304" s="73"/>
      <c r="G304" s="23"/>
      <c r="H304" s="23"/>
      <c r="I304" s="23"/>
      <c r="J304" s="23"/>
      <c r="K304" s="23"/>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23"/>
      <c r="AL304" s="23"/>
      <c r="AM304" s="23"/>
      <c r="AN304" s="74"/>
      <c r="AO304" s="23"/>
      <c r="AP304" s="23"/>
      <c r="AQ304" s="23"/>
      <c r="AR304" s="74"/>
      <c r="AS304" s="74"/>
      <c r="AT304" s="74"/>
    </row>
    <row r="305" spans="2:46">
      <c r="B305" s="23"/>
      <c r="C305" s="33"/>
      <c r="D305" s="70"/>
      <c r="E305" s="23"/>
      <c r="F305" s="73"/>
      <c r="G305" s="23"/>
      <c r="H305" s="23"/>
      <c r="I305" s="23"/>
      <c r="J305" s="23"/>
      <c r="K305" s="23"/>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23"/>
      <c r="AL305" s="23"/>
      <c r="AM305" s="23"/>
      <c r="AN305" s="74"/>
      <c r="AO305" s="23"/>
      <c r="AP305" s="23"/>
      <c r="AQ305" s="23"/>
      <c r="AR305" s="74"/>
      <c r="AS305" s="74"/>
      <c r="AT305" s="74"/>
    </row>
    <row r="306" spans="2:46">
      <c r="B306" s="23"/>
      <c r="C306" s="33"/>
      <c r="D306" s="70"/>
      <c r="E306" s="23"/>
      <c r="F306" s="73"/>
      <c r="G306" s="23"/>
      <c r="H306" s="23"/>
      <c r="I306" s="23"/>
      <c r="J306" s="23"/>
      <c r="K306" s="23"/>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23"/>
      <c r="AL306" s="23"/>
      <c r="AM306" s="23"/>
      <c r="AN306" s="74"/>
      <c r="AO306" s="23"/>
      <c r="AP306" s="23"/>
      <c r="AQ306" s="23"/>
      <c r="AR306" s="74"/>
      <c r="AS306" s="74"/>
      <c r="AT306" s="74"/>
    </row>
    <row r="307" spans="2:46">
      <c r="B307" s="23"/>
      <c r="C307" s="33"/>
      <c r="D307" s="70"/>
      <c r="E307" s="23"/>
      <c r="F307" s="73"/>
      <c r="G307" s="23"/>
      <c r="H307" s="23"/>
      <c r="I307" s="23"/>
      <c r="J307" s="23"/>
      <c r="K307" s="23"/>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23"/>
      <c r="AL307" s="23"/>
      <c r="AM307" s="23"/>
      <c r="AN307" s="74"/>
      <c r="AO307" s="23"/>
      <c r="AP307" s="23"/>
      <c r="AQ307" s="23"/>
      <c r="AR307" s="74"/>
      <c r="AS307" s="74"/>
      <c r="AT307" s="74"/>
    </row>
    <row r="308" spans="2:46">
      <c r="B308" s="23"/>
      <c r="C308" s="33"/>
      <c r="D308" s="70"/>
      <c r="E308" s="23"/>
      <c r="F308" s="73"/>
      <c r="G308" s="23"/>
      <c r="H308" s="23"/>
      <c r="I308" s="23"/>
      <c r="J308" s="23"/>
      <c r="K308" s="23"/>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23"/>
      <c r="AL308" s="23"/>
      <c r="AM308" s="23"/>
      <c r="AN308" s="74"/>
      <c r="AO308" s="23"/>
      <c r="AP308" s="23"/>
      <c r="AQ308" s="23"/>
      <c r="AR308" s="74"/>
      <c r="AS308" s="74"/>
      <c r="AT308" s="74"/>
    </row>
    <row r="309" spans="2:46">
      <c r="B309" s="23"/>
      <c r="C309" s="33"/>
      <c r="D309" s="70"/>
      <c r="E309" s="23"/>
      <c r="F309" s="73"/>
      <c r="G309" s="23"/>
      <c r="H309" s="23"/>
      <c r="I309" s="23"/>
      <c r="J309" s="23"/>
      <c r="K309" s="23"/>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23"/>
      <c r="AL309" s="23"/>
      <c r="AM309" s="23"/>
      <c r="AN309" s="74"/>
      <c r="AO309" s="23"/>
      <c r="AP309" s="23"/>
      <c r="AQ309" s="23"/>
      <c r="AR309" s="74"/>
      <c r="AS309" s="74"/>
      <c r="AT309" s="74"/>
    </row>
    <row r="310" spans="2:46">
      <c r="B310" s="23"/>
      <c r="C310" s="33"/>
      <c r="D310" s="70"/>
      <c r="E310" s="23"/>
      <c r="F310" s="73"/>
      <c r="G310" s="23"/>
      <c r="H310" s="23"/>
      <c r="I310" s="23"/>
      <c r="J310" s="23"/>
      <c r="K310" s="23"/>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23"/>
      <c r="AL310" s="23"/>
      <c r="AM310" s="23"/>
      <c r="AN310" s="74"/>
      <c r="AO310" s="23"/>
      <c r="AP310" s="23"/>
      <c r="AQ310" s="23"/>
      <c r="AR310" s="74"/>
      <c r="AS310" s="74"/>
      <c r="AT310" s="74"/>
    </row>
    <row r="311" spans="2:46">
      <c r="B311" s="23"/>
      <c r="C311" s="33"/>
      <c r="D311" s="70"/>
      <c r="E311" s="23"/>
      <c r="F311" s="73"/>
      <c r="G311" s="23"/>
      <c r="H311" s="23"/>
      <c r="I311" s="23"/>
      <c r="J311" s="23"/>
      <c r="K311" s="23"/>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23"/>
      <c r="AL311" s="23"/>
      <c r="AM311" s="23"/>
      <c r="AN311" s="74"/>
      <c r="AO311" s="23"/>
      <c r="AP311" s="23"/>
      <c r="AQ311" s="23"/>
      <c r="AR311" s="74"/>
      <c r="AS311" s="74"/>
      <c r="AT311" s="74"/>
    </row>
    <row r="312" spans="2:46">
      <c r="B312" s="23"/>
      <c r="C312" s="33"/>
      <c r="D312" s="70"/>
      <c r="E312" s="23"/>
      <c r="F312" s="73"/>
      <c r="G312" s="23"/>
      <c r="H312" s="23"/>
      <c r="I312" s="23"/>
      <c r="J312" s="23"/>
      <c r="K312" s="23"/>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23"/>
      <c r="AL312" s="23"/>
      <c r="AM312" s="23"/>
      <c r="AN312" s="74"/>
      <c r="AO312" s="23"/>
      <c r="AP312" s="23"/>
      <c r="AQ312" s="23"/>
      <c r="AR312" s="74"/>
      <c r="AS312" s="74"/>
      <c r="AT312" s="74"/>
    </row>
    <row r="313" spans="2:46">
      <c r="B313" s="23"/>
      <c r="C313" s="33"/>
      <c r="D313" s="70"/>
      <c r="E313" s="23"/>
      <c r="F313" s="73"/>
      <c r="G313" s="23"/>
      <c r="H313" s="23"/>
      <c r="I313" s="23"/>
      <c r="J313" s="23"/>
      <c r="K313" s="23"/>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23"/>
      <c r="AL313" s="23"/>
      <c r="AM313" s="23"/>
      <c r="AN313" s="74"/>
      <c r="AO313" s="23"/>
      <c r="AP313" s="23"/>
      <c r="AQ313" s="23"/>
      <c r="AR313" s="74"/>
      <c r="AS313" s="74"/>
      <c r="AT313" s="74"/>
    </row>
    <row r="314" spans="2:46">
      <c r="B314" s="23"/>
      <c r="C314" s="33"/>
      <c r="D314" s="70"/>
      <c r="E314" s="23"/>
      <c r="F314" s="73"/>
      <c r="G314" s="23"/>
      <c r="H314" s="23"/>
      <c r="I314" s="23"/>
      <c r="J314" s="23"/>
      <c r="K314" s="23"/>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23"/>
      <c r="AL314" s="23"/>
      <c r="AM314" s="23"/>
      <c r="AN314" s="74"/>
      <c r="AO314" s="23"/>
      <c r="AP314" s="23"/>
      <c r="AQ314" s="23"/>
      <c r="AR314" s="74"/>
      <c r="AS314" s="74"/>
      <c r="AT314" s="74"/>
    </row>
    <row r="315" spans="2:46">
      <c r="B315" s="23"/>
      <c r="C315" s="33"/>
      <c r="D315" s="70"/>
      <c r="E315" s="23"/>
      <c r="F315" s="73"/>
      <c r="G315" s="23"/>
      <c r="H315" s="23"/>
      <c r="I315" s="23"/>
      <c r="J315" s="23"/>
      <c r="K315" s="23"/>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23"/>
      <c r="AL315" s="23"/>
      <c r="AM315" s="23"/>
      <c r="AN315" s="74"/>
      <c r="AO315" s="23"/>
      <c r="AP315" s="23"/>
      <c r="AQ315" s="23"/>
      <c r="AR315" s="74"/>
      <c r="AS315" s="74"/>
      <c r="AT315" s="74"/>
    </row>
    <row r="316" spans="2:46">
      <c r="B316" s="23"/>
      <c r="C316" s="33"/>
      <c r="D316" s="70"/>
      <c r="E316" s="23"/>
      <c r="F316" s="73"/>
      <c r="G316" s="23"/>
      <c r="H316" s="23"/>
      <c r="I316" s="23"/>
      <c r="J316" s="23"/>
      <c r="K316" s="23"/>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23"/>
      <c r="AL316" s="23"/>
      <c r="AM316" s="23"/>
      <c r="AN316" s="74"/>
      <c r="AO316" s="23"/>
      <c r="AP316" s="23"/>
      <c r="AQ316" s="23"/>
      <c r="AR316" s="74"/>
      <c r="AS316" s="74"/>
      <c r="AT316" s="74"/>
    </row>
    <row r="317" spans="2:46">
      <c r="B317" s="23"/>
      <c r="C317" s="33"/>
      <c r="D317" s="70"/>
      <c r="E317" s="23"/>
      <c r="F317" s="73"/>
      <c r="G317" s="23"/>
      <c r="H317" s="23"/>
      <c r="I317" s="23"/>
      <c r="J317" s="23"/>
      <c r="K317" s="23"/>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23"/>
      <c r="AL317" s="23"/>
      <c r="AM317" s="23"/>
      <c r="AN317" s="74"/>
      <c r="AO317" s="23"/>
      <c r="AP317" s="23"/>
      <c r="AQ317" s="23"/>
      <c r="AR317" s="74"/>
      <c r="AS317" s="74"/>
      <c r="AT317" s="74"/>
    </row>
    <row r="318" spans="2:46">
      <c r="B318" s="23"/>
      <c r="C318" s="33"/>
      <c r="D318" s="70"/>
      <c r="E318" s="23"/>
      <c r="F318" s="73"/>
      <c r="G318" s="23"/>
      <c r="H318" s="23"/>
      <c r="I318" s="23"/>
      <c r="J318" s="23"/>
      <c r="K318" s="23"/>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23"/>
      <c r="AL318" s="23"/>
      <c r="AM318" s="23"/>
      <c r="AN318" s="74"/>
      <c r="AO318" s="23"/>
      <c r="AP318" s="23"/>
      <c r="AQ318" s="23"/>
      <c r="AR318" s="74"/>
      <c r="AS318" s="74"/>
      <c r="AT318" s="74"/>
    </row>
    <row r="319" spans="2:46">
      <c r="B319" s="23"/>
      <c r="C319" s="33"/>
      <c r="D319" s="70"/>
      <c r="E319" s="23"/>
      <c r="F319" s="73"/>
      <c r="G319" s="23"/>
      <c r="H319" s="23"/>
      <c r="I319" s="23"/>
      <c r="J319" s="23"/>
      <c r="K319" s="23"/>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23"/>
      <c r="AL319" s="23"/>
      <c r="AM319" s="23"/>
      <c r="AN319" s="74"/>
      <c r="AO319" s="23"/>
      <c r="AP319" s="23"/>
      <c r="AQ319" s="23"/>
      <c r="AR319" s="74"/>
      <c r="AS319" s="74"/>
      <c r="AT319" s="74"/>
    </row>
    <row r="320" spans="2:46">
      <c r="B320" s="23"/>
      <c r="C320" s="33"/>
      <c r="D320" s="70"/>
      <c r="E320" s="23"/>
      <c r="F320" s="73"/>
      <c r="G320" s="23"/>
      <c r="H320" s="23"/>
      <c r="I320" s="23"/>
      <c r="J320" s="23"/>
      <c r="K320" s="23"/>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23"/>
      <c r="AL320" s="23"/>
      <c r="AM320" s="23"/>
      <c r="AN320" s="74"/>
      <c r="AO320" s="23"/>
      <c r="AP320" s="23"/>
      <c r="AQ320" s="23"/>
      <c r="AR320" s="74"/>
      <c r="AS320" s="74"/>
      <c r="AT320" s="74"/>
    </row>
    <row r="321" spans="2:46">
      <c r="B321" s="23"/>
      <c r="C321" s="33"/>
      <c r="D321" s="70"/>
      <c r="E321" s="23"/>
      <c r="F321" s="73"/>
      <c r="G321" s="23"/>
      <c r="H321" s="23"/>
      <c r="I321" s="23"/>
      <c r="J321" s="23"/>
      <c r="K321" s="23"/>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23"/>
      <c r="AL321" s="23"/>
      <c r="AM321" s="23"/>
      <c r="AN321" s="74"/>
      <c r="AO321" s="23"/>
      <c r="AP321" s="23"/>
      <c r="AQ321" s="23"/>
      <c r="AR321" s="74"/>
      <c r="AS321" s="74"/>
      <c r="AT321" s="74"/>
    </row>
    <row r="322" spans="2:46">
      <c r="B322" s="23"/>
      <c r="C322" s="33"/>
      <c r="D322" s="70"/>
      <c r="E322" s="23"/>
      <c r="F322" s="73"/>
      <c r="G322" s="23"/>
      <c r="H322" s="23"/>
      <c r="I322" s="23"/>
      <c r="J322" s="23"/>
      <c r="K322" s="23"/>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23"/>
      <c r="AL322" s="23"/>
      <c r="AM322" s="23"/>
      <c r="AN322" s="74"/>
      <c r="AO322" s="23"/>
      <c r="AP322" s="23"/>
      <c r="AQ322" s="23"/>
      <c r="AR322" s="74"/>
      <c r="AS322" s="74"/>
      <c r="AT322" s="74"/>
    </row>
    <row r="323" spans="2:46">
      <c r="B323" s="23"/>
      <c r="C323" s="33"/>
      <c r="D323" s="70"/>
      <c r="E323" s="23"/>
      <c r="F323" s="73"/>
      <c r="G323" s="23"/>
      <c r="H323" s="23"/>
      <c r="I323" s="23"/>
      <c r="J323" s="23"/>
      <c r="K323" s="23"/>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23"/>
      <c r="AL323" s="23"/>
      <c r="AM323" s="23"/>
      <c r="AN323" s="74"/>
      <c r="AO323" s="23"/>
      <c r="AP323" s="23"/>
      <c r="AQ323" s="23"/>
      <c r="AR323" s="74"/>
      <c r="AS323" s="74"/>
      <c r="AT323" s="74"/>
    </row>
    <row r="324" spans="2:46">
      <c r="B324" s="23"/>
      <c r="C324" s="33"/>
      <c r="D324" s="70"/>
      <c r="E324" s="23"/>
      <c r="F324" s="73"/>
      <c r="G324" s="23"/>
      <c r="H324" s="23"/>
      <c r="I324" s="23"/>
      <c r="J324" s="23"/>
      <c r="K324" s="23"/>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23"/>
      <c r="AL324" s="23"/>
      <c r="AM324" s="23"/>
      <c r="AN324" s="74"/>
      <c r="AO324" s="23"/>
      <c r="AP324" s="23"/>
      <c r="AQ324" s="23"/>
      <c r="AR324" s="74"/>
      <c r="AS324" s="74"/>
      <c r="AT324" s="74"/>
    </row>
    <row r="325" spans="2:46">
      <c r="B325" s="23"/>
      <c r="C325" s="33"/>
      <c r="D325" s="70"/>
      <c r="E325" s="23"/>
      <c r="F325" s="73"/>
      <c r="G325" s="23"/>
      <c r="H325" s="23"/>
      <c r="I325" s="23"/>
      <c r="J325" s="23"/>
      <c r="K325" s="23"/>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23"/>
      <c r="AL325" s="23"/>
      <c r="AM325" s="23"/>
      <c r="AN325" s="74"/>
      <c r="AO325" s="23"/>
      <c r="AP325" s="23"/>
      <c r="AQ325" s="23"/>
      <c r="AR325" s="74"/>
      <c r="AS325" s="74"/>
      <c r="AT325" s="74"/>
    </row>
    <row r="326" spans="2:46">
      <c r="B326" s="23"/>
      <c r="C326" s="33"/>
      <c r="D326" s="70"/>
      <c r="E326" s="23"/>
      <c r="F326" s="73"/>
      <c r="G326" s="23"/>
      <c r="H326" s="23"/>
      <c r="I326" s="23"/>
      <c r="J326" s="23"/>
      <c r="K326" s="23"/>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23"/>
      <c r="AL326" s="23"/>
      <c r="AM326" s="23"/>
      <c r="AN326" s="74"/>
      <c r="AO326" s="23"/>
      <c r="AP326" s="23"/>
      <c r="AQ326" s="23"/>
      <c r="AR326" s="74"/>
      <c r="AS326" s="74"/>
      <c r="AT326" s="74"/>
    </row>
    <row r="327" spans="2:46">
      <c r="B327" s="23"/>
      <c r="C327" s="33"/>
      <c r="D327" s="70"/>
      <c r="E327" s="23"/>
      <c r="F327" s="73"/>
      <c r="G327" s="23"/>
      <c r="H327" s="23"/>
      <c r="I327" s="23"/>
      <c r="J327" s="23"/>
      <c r="K327" s="23"/>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23"/>
      <c r="AL327" s="23"/>
      <c r="AM327" s="23"/>
      <c r="AN327" s="74"/>
      <c r="AO327" s="23"/>
      <c r="AP327" s="23"/>
      <c r="AQ327" s="23"/>
      <c r="AR327" s="74"/>
      <c r="AS327" s="74"/>
      <c r="AT327" s="74"/>
    </row>
    <row r="328" spans="2:46">
      <c r="B328" s="23"/>
      <c r="C328" s="33"/>
      <c r="D328" s="70"/>
      <c r="E328" s="23"/>
      <c r="F328" s="73"/>
      <c r="G328" s="23"/>
      <c r="H328" s="23"/>
      <c r="I328" s="23"/>
      <c r="J328" s="23"/>
      <c r="K328" s="23"/>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23"/>
      <c r="AL328" s="23"/>
      <c r="AM328" s="23"/>
      <c r="AN328" s="74"/>
      <c r="AO328" s="23"/>
      <c r="AP328" s="23"/>
      <c r="AQ328" s="23"/>
      <c r="AR328" s="74"/>
      <c r="AS328" s="74"/>
      <c r="AT328" s="74"/>
    </row>
    <row r="329" spans="2:46">
      <c r="B329" s="23"/>
      <c r="C329" s="33"/>
      <c r="D329" s="70"/>
      <c r="E329" s="23"/>
      <c r="F329" s="73"/>
      <c r="G329" s="23"/>
      <c r="H329" s="23"/>
      <c r="I329" s="23"/>
      <c r="J329" s="23"/>
      <c r="K329" s="23"/>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23"/>
      <c r="AL329" s="23"/>
      <c r="AM329" s="23"/>
      <c r="AN329" s="74"/>
      <c r="AO329" s="23"/>
      <c r="AP329" s="23"/>
      <c r="AQ329" s="23"/>
      <c r="AR329" s="74"/>
      <c r="AS329" s="74"/>
      <c r="AT329" s="74"/>
    </row>
    <row r="330" spans="2:46">
      <c r="B330" s="23"/>
      <c r="C330" s="33"/>
      <c r="D330" s="70"/>
      <c r="E330" s="23"/>
      <c r="F330" s="34"/>
      <c r="G330" s="23"/>
      <c r="H330" s="23"/>
      <c r="I330" s="23"/>
      <c r="J330" s="23"/>
      <c r="K330" s="23"/>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23"/>
      <c r="AL330" s="23"/>
      <c r="AM330" s="23"/>
      <c r="AN330" s="74"/>
      <c r="AO330" s="23"/>
      <c r="AP330" s="23"/>
      <c r="AQ330" s="23"/>
      <c r="AR330" s="74"/>
      <c r="AS330" s="74"/>
      <c r="AT330" s="74"/>
    </row>
    <row r="331" spans="2:46">
      <c r="B331" s="23"/>
      <c r="C331" s="33"/>
      <c r="D331" s="70"/>
      <c r="E331" s="23"/>
      <c r="F331" s="73"/>
      <c r="G331" s="23"/>
      <c r="H331" s="23"/>
      <c r="I331" s="23"/>
      <c r="J331" s="23"/>
      <c r="K331" s="23"/>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23"/>
      <c r="AL331" s="23"/>
      <c r="AM331" s="23"/>
      <c r="AN331" s="74"/>
      <c r="AO331" s="23"/>
      <c r="AP331" s="23"/>
      <c r="AQ331" s="23"/>
      <c r="AR331" s="74"/>
      <c r="AS331" s="74"/>
      <c r="AT331" s="74"/>
    </row>
    <row r="332" spans="2:46">
      <c r="B332" s="23"/>
      <c r="C332" s="33"/>
      <c r="D332" s="70"/>
      <c r="E332" s="23"/>
      <c r="F332" s="73"/>
      <c r="G332" s="23"/>
      <c r="H332" s="23"/>
      <c r="I332" s="23"/>
      <c r="J332" s="23"/>
      <c r="K332" s="23"/>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23"/>
      <c r="AL332" s="23"/>
      <c r="AM332" s="23"/>
      <c r="AN332" s="74"/>
      <c r="AO332" s="23"/>
      <c r="AP332" s="23"/>
      <c r="AQ332" s="23"/>
      <c r="AR332" s="74"/>
      <c r="AS332" s="74"/>
      <c r="AT332" s="74"/>
    </row>
    <row r="333" spans="2:46">
      <c r="B333" s="23"/>
      <c r="C333" s="33"/>
      <c r="D333" s="71"/>
      <c r="E333" s="23"/>
      <c r="F333" s="73"/>
      <c r="G333" s="23"/>
      <c r="H333" s="23"/>
      <c r="I333" s="23"/>
      <c r="J333" s="23"/>
      <c r="K333" s="23"/>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23"/>
      <c r="AL333" s="23"/>
      <c r="AM333" s="23"/>
      <c r="AN333" s="74"/>
      <c r="AO333" s="23"/>
      <c r="AP333" s="23"/>
      <c r="AQ333" s="23"/>
      <c r="AR333" s="74"/>
      <c r="AS333" s="74"/>
      <c r="AT333" s="74"/>
    </row>
    <row r="334" spans="2:46">
      <c r="B334" s="23"/>
      <c r="C334" s="33"/>
      <c r="D334" s="71"/>
      <c r="E334" s="23"/>
      <c r="F334" s="73"/>
      <c r="G334" s="23"/>
      <c r="H334" s="23"/>
      <c r="I334" s="23"/>
      <c r="J334" s="23"/>
      <c r="K334" s="23"/>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23"/>
      <c r="AL334" s="23"/>
      <c r="AM334" s="23"/>
      <c r="AN334" s="74"/>
      <c r="AO334" s="23"/>
      <c r="AP334" s="23"/>
      <c r="AQ334" s="23"/>
      <c r="AR334" s="74"/>
      <c r="AS334" s="74"/>
      <c r="AT334" s="74"/>
    </row>
    <row r="335" spans="2:46">
      <c r="B335" s="23"/>
      <c r="C335" s="33"/>
      <c r="D335" s="71"/>
      <c r="E335" s="23"/>
      <c r="F335" s="73"/>
      <c r="G335" s="23"/>
      <c r="H335" s="23"/>
      <c r="I335" s="23"/>
      <c r="J335" s="23"/>
      <c r="K335" s="23"/>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23"/>
      <c r="AL335" s="23"/>
      <c r="AM335" s="23"/>
      <c r="AN335" s="74"/>
      <c r="AO335" s="23"/>
      <c r="AP335" s="23"/>
      <c r="AQ335" s="23"/>
      <c r="AR335" s="74"/>
      <c r="AS335" s="74"/>
      <c r="AT335" s="74"/>
    </row>
    <row r="336" spans="2:46">
      <c r="B336" s="23"/>
      <c r="C336" s="33"/>
      <c r="D336" s="71"/>
      <c r="E336" s="23"/>
      <c r="F336" s="73"/>
      <c r="G336" s="23"/>
      <c r="H336" s="23"/>
      <c r="I336" s="23"/>
      <c r="J336" s="23"/>
      <c r="K336" s="23"/>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23"/>
      <c r="AL336" s="23"/>
      <c r="AM336" s="23"/>
      <c r="AN336" s="74"/>
      <c r="AO336" s="23"/>
      <c r="AP336" s="23"/>
      <c r="AQ336" s="23"/>
      <c r="AR336" s="74"/>
      <c r="AS336" s="74"/>
      <c r="AT336" s="74"/>
    </row>
    <row r="337" spans="2:46">
      <c r="B337" s="23"/>
      <c r="C337" s="33"/>
      <c r="D337" s="71"/>
      <c r="E337" s="23"/>
      <c r="F337" s="73"/>
      <c r="G337" s="23"/>
      <c r="H337" s="23"/>
      <c r="I337" s="23"/>
      <c r="J337" s="23"/>
      <c r="K337" s="23"/>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23"/>
      <c r="AL337" s="23"/>
      <c r="AM337" s="23"/>
      <c r="AN337" s="74"/>
      <c r="AO337" s="23"/>
      <c r="AP337" s="23"/>
      <c r="AQ337" s="23"/>
      <c r="AR337" s="74"/>
      <c r="AS337" s="74"/>
      <c r="AT337" s="74"/>
    </row>
    <row r="338" spans="2:46">
      <c r="B338" s="23"/>
      <c r="C338" s="33"/>
      <c r="D338" s="71"/>
      <c r="E338" s="23"/>
      <c r="F338" s="73"/>
      <c r="G338" s="23"/>
      <c r="H338" s="23"/>
      <c r="I338" s="23"/>
      <c r="J338" s="23"/>
      <c r="K338" s="23"/>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23"/>
      <c r="AL338" s="23"/>
      <c r="AM338" s="23"/>
      <c r="AN338" s="74"/>
      <c r="AO338" s="23"/>
      <c r="AP338" s="23"/>
      <c r="AQ338" s="23"/>
      <c r="AR338" s="74"/>
      <c r="AS338" s="74"/>
      <c r="AT338" s="74"/>
    </row>
    <row r="339" spans="2:46">
      <c r="B339" s="23"/>
      <c r="C339" s="33"/>
      <c r="D339" s="71"/>
      <c r="E339" s="23"/>
      <c r="F339" s="73"/>
      <c r="G339" s="23"/>
      <c r="H339" s="23"/>
      <c r="I339" s="23"/>
      <c r="J339" s="23"/>
      <c r="K339" s="23"/>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23"/>
      <c r="AL339" s="23"/>
      <c r="AM339" s="23"/>
      <c r="AN339" s="74"/>
      <c r="AO339" s="23"/>
      <c r="AP339" s="23"/>
      <c r="AQ339" s="23"/>
      <c r="AR339" s="74"/>
      <c r="AS339" s="74"/>
      <c r="AT339" s="74"/>
    </row>
    <row r="340" spans="2:46">
      <c r="B340" s="33"/>
      <c r="C340" s="23"/>
      <c r="D340" s="71"/>
      <c r="E340" s="23"/>
      <c r="F340" s="73"/>
      <c r="G340" s="23"/>
      <c r="H340" s="23"/>
      <c r="I340" s="23"/>
      <c r="J340" s="23"/>
      <c r="K340" s="23"/>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23"/>
      <c r="AL340" s="23"/>
      <c r="AM340" s="23"/>
      <c r="AN340" s="74"/>
      <c r="AO340" s="23"/>
      <c r="AP340" s="23"/>
      <c r="AQ340" s="23"/>
      <c r="AR340" s="74"/>
      <c r="AS340" s="74"/>
      <c r="AT340" s="74"/>
    </row>
    <row r="341" spans="2:46">
      <c r="B341" s="33"/>
      <c r="C341" s="23"/>
      <c r="D341" s="70"/>
      <c r="E341" s="23"/>
      <c r="F341" s="73"/>
      <c r="G341" s="23"/>
      <c r="H341" s="23"/>
      <c r="I341" s="23"/>
      <c r="J341" s="23"/>
      <c r="K341" s="23"/>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23"/>
      <c r="AL341" s="23"/>
      <c r="AM341" s="23"/>
      <c r="AN341" s="74"/>
      <c r="AO341" s="23"/>
      <c r="AP341" s="23"/>
      <c r="AQ341" s="23"/>
      <c r="AR341" s="74"/>
      <c r="AS341" s="74"/>
      <c r="AT341" s="74"/>
    </row>
    <row r="342" spans="2:46">
      <c r="B342" s="33"/>
      <c r="C342" s="23"/>
      <c r="D342" s="70"/>
      <c r="E342" s="23"/>
      <c r="F342" s="73"/>
      <c r="G342" s="23"/>
      <c r="H342" s="23"/>
      <c r="I342" s="23"/>
      <c r="J342" s="23"/>
      <c r="K342" s="23"/>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23"/>
      <c r="AL342" s="23"/>
      <c r="AM342" s="23"/>
      <c r="AN342" s="74"/>
      <c r="AO342" s="23"/>
      <c r="AP342" s="23"/>
      <c r="AQ342" s="23"/>
      <c r="AR342" s="74"/>
      <c r="AS342" s="74"/>
      <c r="AT342" s="74"/>
    </row>
    <row r="343" spans="2:46">
      <c r="B343" s="33"/>
      <c r="C343" s="23"/>
      <c r="D343" s="70"/>
      <c r="E343" s="23"/>
      <c r="F343" s="73"/>
      <c r="G343" s="23"/>
      <c r="H343" s="23"/>
      <c r="I343" s="23"/>
      <c r="J343" s="23"/>
      <c r="K343" s="23"/>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23"/>
      <c r="AL343" s="23"/>
      <c r="AM343" s="23"/>
      <c r="AN343" s="74"/>
      <c r="AO343" s="23"/>
      <c r="AP343" s="23"/>
      <c r="AQ343" s="23"/>
      <c r="AR343" s="74"/>
      <c r="AS343" s="74"/>
      <c r="AT343" s="74"/>
    </row>
    <row r="344" spans="2:46">
      <c r="B344" s="33"/>
      <c r="C344" s="23"/>
      <c r="D344" s="70"/>
      <c r="E344" s="23"/>
      <c r="F344" s="73"/>
      <c r="G344" s="23"/>
      <c r="H344" s="23"/>
      <c r="I344" s="23"/>
      <c r="J344" s="23"/>
      <c r="K344" s="23"/>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23"/>
      <c r="AL344" s="23"/>
      <c r="AM344" s="23"/>
      <c r="AN344" s="74"/>
      <c r="AO344" s="23"/>
      <c r="AP344" s="23"/>
      <c r="AQ344" s="23"/>
      <c r="AR344" s="74"/>
      <c r="AS344" s="74"/>
      <c r="AT344" s="74"/>
    </row>
    <row r="345" spans="2:46">
      <c r="B345" s="23"/>
      <c r="C345" s="23"/>
      <c r="D345" s="70"/>
      <c r="E345" s="23"/>
      <c r="F345" s="73"/>
      <c r="G345" s="23"/>
      <c r="H345" s="23"/>
      <c r="I345" s="23"/>
      <c r="J345" s="23"/>
      <c r="K345" s="23"/>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23"/>
      <c r="AL345" s="23"/>
      <c r="AM345" s="23"/>
      <c r="AN345" s="74"/>
      <c r="AO345" s="23"/>
      <c r="AP345" s="23"/>
      <c r="AQ345" s="23"/>
      <c r="AR345" s="74"/>
      <c r="AS345" s="74"/>
      <c r="AT345" s="74"/>
    </row>
    <row r="346" spans="2:46">
      <c r="B346" s="23"/>
      <c r="C346" s="23"/>
      <c r="D346" s="70"/>
      <c r="E346" s="23"/>
      <c r="F346" s="73"/>
      <c r="G346" s="23"/>
      <c r="H346" s="23"/>
      <c r="I346" s="23"/>
      <c r="J346" s="23"/>
      <c r="K346" s="23"/>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23"/>
      <c r="AL346" s="23"/>
      <c r="AM346" s="23"/>
      <c r="AN346" s="74"/>
      <c r="AO346" s="23"/>
      <c r="AP346" s="23"/>
      <c r="AQ346" s="23"/>
      <c r="AR346" s="74"/>
      <c r="AS346" s="74"/>
      <c r="AT346" s="74"/>
    </row>
    <row r="347" spans="2:46">
      <c r="B347" s="23"/>
      <c r="C347" s="23"/>
      <c r="D347" s="70"/>
      <c r="E347" s="23"/>
      <c r="F347" s="73"/>
      <c r="G347" s="23"/>
      <c r="H347" s="23"/>
      <c r="I347" s="23"/>
      <c r="J347" s="23"/>
      <c r="K347" s="23"/>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23"/>
      <c r="AL347" s="23"/>
      <c r="AM347" s="23"/>
      <c r="AN347" s="74"/>
      <c r="AO347" s="23"/>
      <c r="AP347" s="23"/>
      <c r="AQ347" s="23"/>
      <c r="AR347" s="74"/>
      <c r="AS347" s="74"/>
      <c r="AT347" s="74"/>
    </row>
    <row r="348" spans="2:46">
      <c r="B348" s="23"/>
      <c r="C348" s="23"/>
      <c r="D348" s="70"/>
      <c r="E348" s="23"/>
      <c r="F348" s="73"/>
      <c r="G348" s="23"/>
      <c r="H348" s="23"/>
      <c r="I348" s="23"/>
      <c r="J348" s="23"/>
      <c r="K348" s="23"/>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23"/>
      <c r="AL348" s="23"/>
      <c r="AM348" s="23"/>
      <c r="AN348" s="74"/>
      <c r="AO348" s="23"/>
      <c r="AP348" s="23"/>
      <c r="AQ348" s="23"/>
      <c r="AR348" s="74"/>
      <c r="AS348" s="74"/>
      <c r="AT348" s="74"/>
    </row>
    <row r="349" spans="2:46">
      <c r="B349" s="23"/>
      <c r="C349" s="23"/>
      <c r="D349" s="70"/>
      <c r="E349" s="23"/>
      <c r="F349" s="73"/>
      <c r="G349" s="23"/>
      <c r="H349" s="23"/>
      <c r="I349" s="23"/>
      <c r="J349" s="23"/>
      <c r="K349" s="23"/>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23"/>
      <c r="AL349" s="23"/>
      <c r="AM349" s="23"/>
      <c r="AN349" s="74"/>
      <c r="AO349" s="23"/>
      <c r="AP349" s="23"/>
      <c r="AQ349" s="23"/>
      <c r="AR349" s="74"/>
      <c r="AS349" s="74"/>
      <c r="AT349" s="74"/>
    </row>
    <row r="350" spans="2:46">
      <c r="B350" s="23"/>
      <c r="C350" s="23"/>
      <c r="D350" s="70"/>
      <c r="E350" s="23"/>
      <c r="F350" s="73"/>
      <c r="G350" s="23"/>
      <c r="H350" s="23"/>
      <c r="I350" s="23"/>
      <c r="J350" s="23"/>
      <c r="K350" s="23"/>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23"/>
      <c r="AL350" s="23"/>
      <c r="AM350" s="23"/>
      <c r="AN350" s="74"/>
      <c r="AO350" s="23"/>
      <c r="AP350" s="23"/>
      <c r="AQ350" s="23"/>
      <c r="AR350" s="74"/>
      <c r="AS350" s="74"/>
      <c r="AT350" s="74"/>
    </row>
    <row r="351" spans="2:46">
      <c r="B351" s="23"/>
      <c r="C351" s="23"/>
      <c r="D351" s="70"/>
      <c r="E351" s="23"/>
      <c r="F351" s="73"/>
      <c r="G351" s="23"/>
      <c r="H351" s="23"/>
      <c r="I351" s="23"/>
      <c r="J351" s="23"/>
      <c r="K351" s="23"/>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23"/>
      <c r="AL351" s="23"/>
      <c r="AM351" s="23"/>
      <c r="AN351" s="74"/>
      <c r="AO351" s="23"/>
      <c r="AP351" s="23"/>
      <c r="AQ351" s="23"/>
      <c r="AR351" s="74"/>
      <c r="AS351" s="74"/>
      <c r="AT351" s="74"/>
    </row>
    <row r="352" spans="2:46">
      <c r="B352" s="23"/>
      <c r="C352" s="23"/>
      <c r="D352" s="70"/>
      <c r="E352" s="23"/>
      <c r="F352" s="73"/>
      <c r="G352" s="23"/>
      <c r="H352" s="23"/>
      <c r="I352" s="23"/>
      <c r="J352" s="23"/>
      <c r="K352" s="23"/>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23"/>
      <c r="AL352" s="23"/>
      <c r="AM352" s="23"/>
      <c r="AN352" s="74"/>
      <c r="AO352" s="23"/>
      <c r="AP352" s="23"/>
      <c r="AQ352" s="23"/>
      <c r="AR352" s="74"/>
      <c r="AS352" s="74"/>
      <c r="AT352" s="74"/>
    </row>
    <row r="353" spans="2:46">
      <c r="B353" s="23"/>
      <c r="C353" s="23"/>
      <c r="D353" s="70"/>
      <c r="E353" s="23"/>
      <c r="F353" s="73"/>
      <c r="G353" s="23"/>
      <c r="H353" s="23"/>
      <c r="I353" s="23"/>
      <c r="J353" s="23"/>
      <c r="K353" s="23"/>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23"/>
      <c r="AL353" s="23"/>
      <c r="AM353" s="23"/>
      <c r="AN353" s="74"/>
      <c r="AO353" s="23"/>
      <c r="AP353" s="23"/>
      <c r="AQ353" s="23"/>
      <c r="AR353" s="74"/>
      <c r="AS353" s="74"/>
      <c r="AT353" s="74"/>
    </row>
    <row r="354" spans="2:46">
      <c r="B354" s="23"/>
      <c r="C354" s="23"/>
      <c r="D354" s="70"/>
      <c r="E354" s="23"/>
      <c r="F354" s="73"/>
      <c r="G354" s="23"/>
      <c r="H354" s="23"/>
      <c r="I354" s="23"/>
      <c r="J354" s="23"/>
      <c r="K354" s="23"/>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23"/>
      <c r="AL354" s="23"/>
      <c r="AM354" s="23"/>
      <c r="AN354" s="74"/>
      <c r="AO354" s="23"/>
      <c r="AP354" s="23"/>
      <c r="AQ354" s="23"/>
      <c r="AR354" s="74"/>
      <c r="AS354" s="74"/>
      <c r="AT354" s="74"/>
    </row>
    <row r="355" spans="2:46">
      <c r="B355" s="23"/>
      <c r="C355" s="23"/>
      <c r="D355" s="70"/>
      <c r="E355" s="23"/>
      <c r="F355" s="73"/>
      <c r="G355" s="23"/>
      <c r="H355" s="23"/>
      <c r="I355" s="23"/>
      <c r="J355" s="23"/>
      <c r="K355" s="23"/>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23"/>
      <c r="AL355" s="23"/>
      <c r="AM355" s="23"/>
      <c r="AN355" s="74"/>
      <c r="AO355" s="23"/>
      <c r="AP355" s="23"/>
      <c r="AQ355" s="23"/>
      <c r="AR355" s="74"/>
      <c r="AS355" s="74"/>
      <c r="AT355" s="74"/>
    </row>
    <row r="356" spans="2:46">
      <c r="B356" s="23"/>
      <c r="C356" s="23"/>
      <c r="D356" s="70"/>
      <c r="E356" s="23"/>
      <c r="F356" s="73"/>
      <c r="G356" s="23"/>
      <c r="H356" s="23"/>
      <c r="I356" s="23"/>
      <c r="J356" s="23"/>
      <c r="K356" s="23"/>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23"/>
      <c r="AL356" s="23"/>
      <c r="AM356" s="23"/>
      <c r="AN356" s="74"/>
      <c r="AO356" s="23"/>
      <c r="AP356" s="23"/>
      <c r="AQ356" s="23"/>
      <c r="AR356" s="74"/>
      <c r="AS356" s="74"/>
      <c r="AT356" s="74"/>
    </row>
    <row r="357" spans="2:46">
      <c r="B357" s="23"/>
      <c r="C357" s="23"/>
      <c r="D357" s="70"/>
      <c r="E357" s="23"/>
      <c r="F357" s="73"/>
      <c r="G357" s="23"/>
      <c r="H357" s="23"/>
      <c r="I357" s="23"/>
      <c r="J357" s="23"/>
      <c r="K357" s="23"/>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23"/>
      <c r="AL357" s="23"/>
      <c r="AM357" s="23"/>
      <c r="AN357" s="74"/>
      <c r="AO357" s="23"/>
      <c r="AP357" s="23"/>
      <c r="AQ357" s="23"/>
      <c r="AR357" s="74"/>
      <c r="AS357" s="74"/>
      <c r="AT357" s="74"/>
    </row>
    <row r="358" spans="2:46">
      <c r="B358" s="23"/>
      <c r="C358" s="23"/>
      <c r="D358" s="70"/>
      <c r="E358" s="23"/>
      <c r="F358" s="73"/>
      <c r="G358" s="23"/>
      <c r="H358" s="23"/>
      <c r="I358" s="23"/>
      <c r="J358" s="23"/>
      <c r="K358" s="23"/>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23"/>
      <c r="AL358" s="23"/>
      <c r="AM358" s="23"/>
      <c r="AN358" s="74"/>
      <c r="AO358" s="23"/>
      <c r="AP358" s="23"/>
      <c r="AQ358" s="23"/>
      <c r="AR358" s="74"/>
      <c r="AS358" s="74"/>
      <c r="AT358" s="74"/>
    </row>
    <row r="359" spans="2:46">
      <c r="B359" s="23"/>
      <c r="C359" s="23"/>
      <c r="D359" s="70"/>
      <c r="E359" s="23"/>
      <c r="F359" s="73"/>
      <c r="G359" s="23"/>
      <c r="H359" s="23"/>
      <c r="I359" s="23"/>
      <c r="J359" s="23"/>
      <c r="K359" s="23"/>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23"/>
      <c r="AL359" s="23"/>
      <c r="AM359" s="23"/>
      <c r="AN359" s="74"/>
      <c r="AO359" s="23"/>
      <c r="AP359" s="23"/>
      <c r="AQ359" s="23"/>
      <c r="AR359" s="74"/>
      <c r="AS359" s="74"/>
      <c r="AT359" s="74"/>
    </row>
    <row r="360" spans="2:46">
      <c r="B360" s="23"/>
      <c r="C360" s="23"/>
      <c r="D360" s="70"/>
      <c r="E360" s="23"/>
      <c r="F360" s="73"/>
      <c r="G360" s="23"/>
      <c r="H360" s="23"/>
      <c r="I360" s="23"/>
      <c r="J360" s="23"/>
      <c r="K360" s="23"/>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23"/>
      <c r="AL360" s="23"/>
      <c r="AM360" s="23"/>
      <c r="AN360" s="74"/>
      <c r="AO360" s="23"/>
      <c r="AP360" s="23"/>
      <c r="AQ360" s="23"/>
      <c r="AR360" s="74"/>
      <c r="AS360" s="74"/>
      <c r="AT360" s="74"/>
    </row>
    <row r="361" spans="2:46">
      <c r="B361" s="23"/>
      <c r="C361" s="23"/>
      <c r="D361" s="70"/>
      <c r="E361" s="23"/>
      <c r="F361" s="73"/>
      <c r="G361" s="23"/>
      <c r="H361" s="23"/>
      <c r="I361" s="23"/>
      <c r="J361" s="23"/>
      <c r="K361" s="23"/>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23"/>
      <c r="AL361" s="23"/>
      <c r="AM361" s="23"/>
      <c r="AN361" s="74"/>
      <c r="AO361" s="23"/>
      <c r="AP361" s="23"/>
      <c r="AQ361" s="23"/>
      <c r="AR361" s="74"/>
      <c r="AS361" s="74"/>
      <c r="AT361" s="74"/>
    </row>
    <row r="362" spans="2:46">
      <c r="B362" s="23"/>
      <c r="C362" s="23"/>
      <c r="D362" s="70"/>
      <c r="E362" s="23"/>
      <c r="F362" s="73"/>
      <c r="G362" s="23"/>
      <c r="H362" s="23"/>
      <c r="I362" s="23"/>
      <c r="J362" s="23"/>
      <c r="K362" s="23"/>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23"/>
      <c r="AL362" s="23"/>
      <c r="AM362" s="23"/>
      <c r="AN362" s="74"/>
      <c r="AO362" s="23"/>
      <c r="AP362" s="23"/>
      <c r="AQ362" s="23"/>
      <c r="AR362" s="74"/>
      <c r="AS362" s="74"/>
      <c r="AT362" s="74"/>
    </row>
    <row r="363" spans="2:46">
      <c r="B363" s="23"/>
      <c r="C363" s="23"/>
      <c r="D363" s="70"/>
      <c r="E363" s="23"/>
      <c r="F363" s="73"/>
      <c r="G363" s="23"/>
      <c r="H363" s="23"/>
      <c r="I363" s="23"/>
      <c r="J363" s="23"/>
      <c r="K363" s="23"/>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23"/>
      <c r="AL363" s="23"/>
      <c r="AM363" s="23"/>
      <c r="AN363" s="74"/>
      <c r="AO363" s="23"/>
      <c r="AP363" s="23"/>
      <c r="AQ363" s="23"/>
      <c r="AR363" s="74"/>
      <c r="AS363" s="74"/>
      <c r="AT363" s="74"/>
    </row>
    <row r="364" spans="2:46">
      <c r="B364" s="23"/>
      <c r="C364" s="23"/>
      <c r="D364" s="70"/>
      <c r="E364" s="23"/>
      <c r="F364" s="73"/>
      <c r="G364" s="23"/>
      <c r="H364" s="23"/>
      <c r="I364" s="23"/>
      <c r="J364" s="23"/>
      <c r="K364" s="23"/>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23"/>
      <c r="AL364" s="23"/>
      <c r="AM364" s="23"/>
      <c r="AN364" s="74"/>
      <c r="AO364" s="23"/>
      <c r="AP364" s="23"/>
      <c r="AQ364" s="23"/>
      <c r="AR364" s="74"/>
      <c r="AS364" s="74"/>
      <c r="AT364" s="74"/>
    </row>
    <row r="365" spans="2:46">
      <c r="B365" s="23"/>
      <c r="C365" s="23"/>
      <c r="D365" s="70"/>
      <c r="E365" s="23"/>
      <c r="F365" s="73"/>
      <c r="G365" s="23"/>
      <c r="H365" s="23"/>
      <c r="I365" s="23"/>
      <c r="J365" s="23"/>
      <c r="K365" s="23"/>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23"/>
      <c r="AL365" s="23"/>
      <c r="AM365" s="23"/>
      <c r="AN365" s="74"/>
      <c r="AO365" s="23"/>
      <c r="AP365" s="23"/>
      <c r="AQ365" s="23"/>
      <c r="AR365" s="74"/>
      <c r="AS365" s="74"/>
      <c r="AT365" s="74"/>
    </row>
    <row r="366" spans="2:46">
      <c r="B366" s="23"/>
      <c r="C366" s="33"/>
      <c r="D366" s="70"/>
      <c r="E366" s="23"/>
      <c r="F366" s="73"/>
      <c r="G366" s="23"/>
      <c r="H366" s="23"/>
      <c r="I366" s="23"/>
      <c r="J366" s="23"/>
      <c r="K366" s="23"/>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23"/>
      <c r="AL366" s="23"/>
      <c r="AM366" s="23"/>
      <c r="AN366" s="74"/>
      <c r="AO366" s="23"/>
      <c r="AP366" s="23"/>
      <c r="AQ366" s="23"/>
      <c r="AR366" s="74"/>
      <c r="AS366" s="74"/>
      <c r="AT366" s="74"/>
    </row>
    <row r="367" spans="2:46">
      <c r="B367" s="23"/>
      <c r="C367" s="33"/>
      <c r="D367" s="70"/>
      <c r="E367" s="23"/>
      <c r="F367" s="73"/>
      <c r="G367" s="23"/>
      <c r="H367" s="23"/>
      <c r="I367" s="23"/>
      <c r="J367" s="23"/>
      <c r="K367" s="23"/>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23"/>
      <c r="AL367" s="23"/>
      <c r="AM367" s="23"/>
      <c r="AN367" s="74"/>
      <c r="AO367" s="23"/>
      <c r="AP367" s="23"/>
      <c r="AQ367" s="23"/>
      <c r="AR367" s="74"/>
      <c r="AS367" s="74"/>
      <c r="AT367" s="74"/>
    </row>
    <row r="368" spans="2:46">
      <c r="B368" s="23"/>
      <c r="C368" s="33"/>
      <c r="D368" s="70"/>
      <c r="E368" s="23"/>
      <c r="F368" s="73"/>
      <c r="G368" s="23"/>
      <c r="H368" s="23"/>
      <c r="I368" s="23"/>
      <c r="J368" s="23"/>
      <c r="K368" s="23"/>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23"/>
      <c r="AL368" s="23"/>
      <c r="AM368" s="23"/>
      <c r="AN368" s="74"/>
      <c r="AO368" s="23"/>
      <c r="AP368" s="23"/>
      <c r="AQ368" s="23"/>
      <c r="AR368" s="74"/>
      <c r="AS368" s="74"/>
      <c r="AT368" s="74"/>
    </row>
    <row r="369" spans="2:46">
      <c r="B369" s="23"/>
      <c r="C369" s="33"/>
      <c r="D369" s="70"/>
      <c r="E369" s="23"/>
      <c r="F369" s="73"/>
      <c r="G369" s="23"/>
      <c r="H369" s="23"/>
      <c r="I369" s="23"/>
      <c r="J369" s="23"/>
      <c r="K369" s="23"/>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23"/>
      <c r="AL369" s="23"/>
      <c r="AM369" s="23"/>
      <c r="AN369" s="74"/>
      <c r="AO369" s="23"/>
      <c r="AP369" s="23"/>
      <c r="AQ369" s="23"/>
      <c r="AR369" s="74"/>
      <c r="AS369" s="74"/>
      <c r="AT369" s="74"/>
    </row>
    <row r="370" spans="2:46">
      <c r="B370" s="23"/>
      <c r="C370" s="33"/>
      <c r="D370" s="70"/>
      <c r="E370" s="23"/>
      <c r="F370" s="73"/>
      <c r="G370" s="23"/>
      <c r="H370" s="23"/>
      <c r="I370" s="23"/>
      <c r="J370" s="23"/>
      <c r="K370" s="23"/>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23"/>
      <c r="AL370" s="23"/>
      <c r="AM370" s="23"/>
      <c r="AN370" s="74"/>
      <c r="AO370" s="23"/>
      <c r="AP370" s="23"/>
      <c r="AQ370" s="23"/>
      <c r="AR370" s="74"/>
      <c r="AS370" s="74"/>
      <c r="AT370" s="74"/>
    </row>
    <row r="371" spans="2:46">
      <c r="B371" s="23"/>
      <c r="C371" s="33"/>
      <c r="D371" s="70"/>
      <c r="E371" s="23"/>
      <c r="F371" s="73"/>
      <c r="G371" s="23"/>
      <c r="H371" s="23"/>
      <c r="I371" s="23"/>
      <c r="J371" s="23"/>
      <c r="K371" s="23"/>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23"/>
      <c r="AL371" s="23"/>
      <c r="AM371" s="23"/>
      <c r="AN371" s="74"/>
      <c r="AO371" s="23"/>
      <c r="AP371" s="23"/>
      <c r="AQ371" s="23"/>
      <c r="AR371" s="74"/>
      <c r="AS371" s="74"/>
      <c r="AT371" s="74"/>
    </row>
    <row r="372" spans="2:46">
      <c r="B372" s="23"/>
      <c r="C372" s="33"/>
      <c r="D372" s="70"/>
      <c r="E372" s="23"/>
      <c r="F372" s="73"/>
      <c r="G372" s="23"/>
      <c r="H372" s="23"/>
      <c r="I372" s="23"/>
      <c r="J372" s="23"/>
      <c r="K372" s="23"/>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23"/>
      <c r="AL372" s="23"/>
      <c r="AM372" s="23"/>
      <c r="AN372" s="74"/>
      <c r="AO372" s="23"/>
      <c r="AP372" s="23"/>
      <c r="AQ372" s="23"/>
      <c r="AR372" s="74"/>
      <c r="AS372" s="74"/>
      <c r="AT372" s="74"/>
    </row>
    <row r="373" spans="2:46">
      <c r="B373" s="23"/>
      <c r="C373" s="33"/>
      <c r="D373" s="70"/>
      <c r="E373" s="23"/>
      <c r="F373" s="73"/>
      <c r="G373" s="23"/>
      <c r="H373" s="23"/>
      <c r="I373" s="23"/>
      <c r="J373" s="23"/>
      <c r="K373" s="23"/>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23"/>
      <c r="AL373" s="23"/>
      <c r="AM373" s="23"/>
      <c r="AN373" s="74"/>
      <c r="AO373" s="23"/>
      <c r="AP373" s="23"/>
      <c r="AQ373" s="23"/>
      <c r="AR373" s="74"/>
      <c r="AS373" s="74"/>
      <c r="AT373" s="74"/>
    </row>
    <row r="374" spans="2:46">
      <c r="B374" s="23"/>
      <c r="C374" s="33"/>
      <c r="D374" s="70"/>
      <c r="E374" s="23"/>
      <c r="F374" s="73"/>
      <c r="G374" s="23"/>
      <c r="H374" s="23"/>
      <c r="I374" s="23"/>
      <c r="J374" s="23"/>
      <c r="K374" s="23"/>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23"/>
      <c r="AL374" s="23"/>
      <c r="AM374" s="23"/>
      <c r="AN374" s="74"/>
      <c r="AO374" s="23"/>
      <c r="AP374" s="23"/>
      <c r="AQ374" s="23"/>
      <c r="AR374" s="74"/>
      <c r="AS374" s="74"/>
      <c r="AT374" s="74"/>
    </row>
    <row r="375" spans="2:46">
      <c r="B375" s="23"/>
      <c r="C375" s="33"/>
      <c r="D375" s="70"/>
      <c r="E375" s="23"/>
      <c r="F375" s="73"/>
      <c r="G375" s="23"/>
      <c r="H375" s="23"/>
      <c r="I375" s="23"/>
      <c r="J375" s="23"/>
      <c r="K375" s="23"/>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23"/>
      <c r="AL375" s="23"/>
      <c r="AM375" s="23"/>
      <c r="AN375" s="74"/>
      <c r="AO375" s="23"/>
      <c r="AP375" s="23"/>
      <c r="AQ375" s="23"/>
      <c r="AR375" s="74"/>
      <c r="AS375" s="74"/>
      <c r="AT375" s="74"/>
    </row>
    <row r="376" spans="2:46">
      <c r="B376" s="23"/>
      <c r="C376" s="33"/>
      <c r="D376" s="70"/>
      <c r="E376" s="23"/>
      <c r="F376" s="73"/>
      <c r="G376" s="23"/>
      <c r="H376" s="23"/>
      <c r="I376" s="23"/>
      <c r="J376" s="23"/>
      <c r="K376" s="23"/>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23"/>
      <c r="AL376" s="23"/>
      <c r="AM376" s="23"/>
      <c r="AN376" s="74"/>
      <c r="AO376" s="23"/>
      <c r="AP376" s="23"/>
      <c r="AQ376" s="23"/>
      <c r="AR376" s="74"/>
      <c r="AS376" s="74"/>
      <c r="AT376" s="74"/>
    </row>
    <row r="377" spans="2:46">
      <c r="B377" s="23"/>
      <c r="C377" s="33"/>
      <c r="D377" s="70"/>
      <c r="E377" s="23"/>
      <c r="F377" s="73"/>
      <c r="G377" s="23"/>
      <c r="H377" s="23"/>
      <c r="I377" s="23"/>
      <c r="J377" s="23"/>
      <c r="K377" s="23"/>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23"/>
      <c r="AL377" s="23"/>
      <c r="AM377" s="23"/>
      <c r="AN377" s="74"/>
      <c r="AO377" s="23"/>
      <c r="AP377" s="23"/>
      <c r="AQ377" s="23"/>
      <c r="AR377" s="74"/>
      <c r="AS377" s="74"/>
      <c r="AT377" s="74"/>
    </row>
    <row r="378" spans="2:46">
      <c r="B378" s="23"/>
      <c r="C378" s="33"/>
      <c r="D378" s="70"/>
      <c r="E378" s="23"/>
      <c r="F378" s="73"/>
      <c r="G378" s="23"/>
      <c r="H378" s="23"/>
      <c r="I378" s="23"/>
      <c r="J378" s="23"/>
      <c r="K378" s="23"/>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23"/>
      <c r="AL378" s="23"/>
      <c r="AM378" s="23"/>
      <c r="AN378" s="74"/>
      <c r="AO378" s="23"/>
      <c r="AP378" s="23"/>
      <c r="AQ378" s="23"/>
      <c r="AR378" s="74"/>
      <c r="AS378" s="74"/>
      <c r="AT378" s="74"/>
    </row>
    <row r="379" spans="2:46">
      <c r="B379" s="23"/>
      <c r="C379" s="33"/>
      <c r="D379" s="70"/>
      <c r="E379" s="23"/>
      <c r="F379" s="73"/>
      <c r="G379" s="23"/>
      <c r="H379" s="23"/>
      <c r="I379" s="23"/>
      <c r="J379" s="23"/>
      <c r="K379" s="23"/>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23"/>
      <c r="AL379" s="23"/>
      <c r="AM379" s="23"/>
      <c r="AN379" s="74"/>
      <c r="AO379" s="23"/>
      <c r="AP379" s="23"/>
      <c r="AQ379" s="23"/>
      <c r="AR379" s="74"/>
      <c r="AS379" s="74"/>
      <c r="AT379" s="74"/>
    </row>
    <row r="380" spans="2:46">
      <c r="B380" s="23"/>
      <c r="C380" s="33"/>
      <c r="D380" s="70"/>
      <c r="E380" s="23"/>
      <c r="F380" s="73"/>
      <c r="G380" s="23"/>
      <c r="H380" s="23"/>
      <c r="I380" s="23"/>
      <c r="J380" s="23"/>
      <c r="K380" s="23"/>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23"/>
      <c r="AL380" s="23"/>
      <c r="AM380" s="23"/>
      <c r="AN380" s="74"/>
      <c r="AO380" s="23"/>
      <c r="AP380" s="23"/>
      <c r="AQ380" s="23"/>
      <c r="AR380" s="74"/>
      <c r="AS380" s="74"/>
      <c r="AT380" s="74"/>
    </row>
    <row r="381" spans="2:46">
      <c r="B381" s="23"/>
      <c r="C381" s="33"/>
      <c r="D381" s="70"/>
      <c r="E381" s="23"/>
      <c r="F381" s="73"/>
      <c r="G381" s="23"/>
      <c r="H381" s="23"/>
      <c r="I381" s="23"/>
      <c r="J381" s="23"/>
      <c r="K381" s="23"/>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23"/>
      <c r="AL381" s="23"/>
      <c r="AM381" s="23"/>
      <c r="AN381" s="74"/>
      <c r="AO381" s="23"/>
      <c r="AP381" s="23"/>
      <c r="AQ381" s="23"/>
      <c r="AR381" s="74"/>
      <c r="AS381" s="74"/>
      <c r="AT381" s="74"/>
    </row>
    <row r="382" spans="2:46">
      <c r="B382" s="23"/>
      <c r="C382" s="33"/>
      <c r="D382" s="70"/>
      <c r="E382" s="23"/>
      <c r="F382" s="73"/>
      <c r="G382" s="23"/>
      <c r="H382" s="23"/>
      <c r="I382" s="23"/>
      <c r="J382" s="23"/>
      <c r="K382" s="23"/>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23"/>
      <c r="AL382" s="23"/>
      <c r="AM382" s="23"/>
      <c r="AN382" s="74"/>
      <c r="AO382" s="23"/>
      <c r="AP382" s="23"/>
      <c r="AQ382" s="23"/>
      <c r="AR382" s="74"/>
      <c r="AS382" s="74"/>
      <c r="AT382" s="74"/>
    </row>
    <row r="383" spans="2:46">
      <c r="B383" s="23"/>
      <c r="C383" s="33"/>
      <c r="D383" s="70"/>
      <c r="E383" s="23"/>
      <c r="F383" s="73"/>
      <c r="G383" s="23"/>
      <c r="H383" s="23"/>
      <c r="I383" s="23"/>
      <c r="J383" s="23"/>
      <c r="K383" s="23"/>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23"/>
      <c r="AL383" s="23"/>
      <c r="AM383" s="23"/>
      <c r="AN383" s="74"/>
      <c r="AO383" s="23"/>
      <c r="AP383" s="23"/>
      <c r="AQ383" s="23"/>
      <c r="AR383" s="74"/>
      <c r="AS383" s="74"/>
      <c r="AT383" s="74"/>
    </row>
    <row r="384" spans="2:46">
      <c r="B384" s="23"/>
      <c r="C384" s="33"/>
      <c r="D384" s="70"/>
      <c r="E384" s="23"/>
      <c r="F384" s="73"/>
      <c r="G384" s="23"/>
      <c r="H384" s="23"/>
      <c r="I384" s="23"/>
      <c r="J384" s="23"/>
      <c r="K384" s="23"/>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23"/>
      <c r="AL384" s="23"/>
      <c r="AM384" s="23"/>
      <c r="AN384" s="74"/>
      <c r="AO384" s="23"/>
      <c r="AP384" s="23"/>
      <c r="AQ384" s="23"/>
      <c r="AR384" s="74"/>
      <c r="AS384" s="74"/>
      <c r="AT384" s="74"/>
    </row>
    <row r="385" spans="2:46">
      <c r="B385" s="23"/>
      <c r="C385" s="33"/>
      <c r="D385" s="70"/>
      <c r="E385" s="23"/>
      <c r="F385" s="73"/>
      <c r="G385" s="23"/>
      <c r="H385" s="23"/>
      <c r="I385" s="23"/>
      <c r="J385" s="23"/>
      <c r="K385" s="23"/>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23"/>
      <c r="AL385" s="23"/>
      <c r="AM385" s="23"/>
      <c r="AN385" s="74"/>
      <c r="AO385" s="23"/>
      <c r="AP385" s="23"/>
      <c r="AQ385" s="23"/>
      <c r="AR385" s="74"/>
      <c r="AS385" s="74"/>
      <c r="AT385" s="74"/>
    </row>
    <row r="386" spans="2:46">
      <c r="B386" s="23"/>
      <c r="C386" s="33"/>
      <c r="D386" s="70"/>
      <c r="E386" s="23"/>
      <c r="F386" s="73"/>
      <c r="G386" s="23"/>
      <c r="H386" s="23"/>
      <c r="I386" s="23"/>
      <c r="J386" s="23"/>
      <c r="K386" s="23"/>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23"/>
      <c r="AL386" s="23"/>
      <c r="AM386" s="23"/>
      <c r="AN386" s="74"/>
      <c r="AO386" s="23"/>
      <c r="AP386" s="23"/>
      <c r="AQ386" s="23"/>
      <c r="AR386" s="74"/>
      <c r="AS386" s="74"/>
      <c r="AT386" s="74"/>
    </row>
    <row r="387" spans="2:46">
      <c r="B387" s="23"/>
      <c r="C387" s="33"/>
      <c r="D387" s="70"/>
      <c r="E387" s="23"/>
      <c r="F387" s="73"/>
      <c r="G387" s="23"/>
      <c r="H387" s="23"/>
      <c r="I387" s="23"/>
      <c r="J387" s="23"/>
      <c r="K387" s="23"/>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23"/>
      <c r="AL387" s="23"/>
      <c r="AM387" s="23"/>
      <c r="AN387" s="74"/>
      <c r="AO387" s="23"/>
      <c r="AP387" s="23"/>
      <c r="AQ387" s="23"/>
      <c r="AR387" s="74"/>
      <c r="AS387" s="74"/>
      <c r="AT387" s="74"/>
    </row>
    <row r="388" spans="2:46">
      <c r="B388" s="23"/>
      <c r="C388" s="33"/>
      <c r="D388" s="70"/>
      <c r="E388" s="23"/>
      <c r="F388" s="73"/>
      <c r="G388" s="23"/>
      <c r="H388" s="23"/>
      <c r="I388" s="23"/>
      <c r="J388" s="23"/>
      <c r="K388" s="23"/>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23"/>
      <c r="AL388" s="23"/>
      <c r="AM388" s="23"/>
      <c r="AN388" s="74"/>
      <c r="AO388" s="23"/>
      <c r="AP388" s="23"/>
      <c r="AQ388" s="23"/>
      <c r="AR388" s="74"/>
      <c r="AS388" s="74"/>
      <c r="AT388" s="74"/>
    </row>
    <row r="389" spans="2:46">
      <c r="B389" s="23"/>
      <c r="C389" s="23"/>
      <c r="D389" s="71"/>
      <c r="E389" s="23"/>
      <c r="F389" s="73"/>
      <c r="G389" s="23"/>
      <c r="H389" s="23"/>
      <c r="I389" s="23"/>
      <c r="J389" s="23"/>
      <c r="K389" s="23"/>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23"/>
      <c r="AL389" s="23"/>
      <c r="AM389" s="23"/>
      <c r="AN389" s="74"/>
      <c r="AO389" s="23"/>
      <c r="AP389" s="23"/>
      <c r="AQ389" s="23"/>
      <c r="AR389" s="74"/>
      <c r="AS389" s="74"/>
      <c r="AT389" s="74"/>
    </row>
    <row r="390" spans="2:46">
      <c r="B390" s="23"/>
      <c r="C390" s="23"/>
      <c r="D390" s="71"/>
      <c r="E390" s="23"/>
      <c r="F390" s="73"/>
      <c r="G390" s="23"/>
      <c r="H390" s="23"/>
      <c r="I390" s="23"/>
      <c r="J390" s="23"/>
      <c r="K390" s="23"/>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23"/>
      <c r="AL390" s="23"/>
      <c r="AM390" s="23"/>
      <c r="AN390" s="74"/>
      <c r="AO390" s="23"/>
      <c r="AP390" s="23"/>
      <c r="AQ390" s="23"/>
      <c r="AR390" s="74"/>
      <c r="AS390" s="74"/>
      <c r="AT390" s="74"/>
    </row>
    <row r="391" spans="2:46">
      <c r="B391" s="23"/>
      <c r="C391" s="23"/>
      <c r="D391" s="71"/>
      <c r="E391" s="23"/>
      <c r="F391" s="73"/>
      <c r="G391" s="23"/>
      <c r="H391" s="35"/>
      <c r="I391" s="36"/>
      <c r="J391" s="36"/>
      <c r="K391" s="36"/>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36"/>
      <c r="AL391" s="36"/>
      <c r="AM391" s="36"/>
      <c r="AN391" s="74"/>
      <c r="AO391" s="36"/>
      <c r="AP391" s="36"/>
      <c r="AQ391" s="36"/>
      <c r="AR391" s="74"/>
      <c r="AS391" s="74"/>
      <c r="AT391" s="74"/>
    </row>
    <row r="392" spans="2:46">
      <c r="B392" s="23"/>
      <c r="C392" s="23"/>
      <c r="D392" s="71"/>
      <c r="E392" s="23"/>
      <c r="F392" s="73"/>
      <c r="G392" s="23"/>
      <c r="H392" s="37"/>
      <c r="I392" s="37"/>
      <c r="J392" s="37"/>
      <c r="K392" s="37"/>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37"/>
      <c r="AL392" s="37"/>
      <c r="AM392" s="37"/>
      <c r="AN392" s="74"/>
      <c r="AO392" s="37"/>
      <c r="AP392" s="37"/>
      <c r="AQ392" s="37"/>
      <c r="AR392" s="74"/>
      <c r="AS392" s="74"/>
      <c r="AT392" s="74"/>
    </row>
    <row r="393" spans="2:46">
      <c r="B393" s="23"/>
      <c r="C393" s="23"/>
      <c r="D393" s="70"/>
      <c r="E393" s="23"/>
      <c r="F393" s="73"/>
      <c r="G393" s="23"/>
      <c r="H393" s="35"/>
      <c r="I393" s="38"/>
      <c r="J393" s="38"/>
      <c r="K393" s="38"/>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38"/>
      <c r="AL393" s="38"/>
      <c r="AM393" s="38"/>
      <c r="AN393" s="74"/>
      <c r="AO393" s="38"/>
      <c r="AP393" s="38"/>
      <c r="AQ393" s="38"/>
      <c r="AR393" s="74"/>
      <c r="AS393" s="74"/>
      <c r="AT393" s="74"/>
    </row>
    <row r="394" spans="2:46">
      <c r="B394" s="23"/>
      <c r="C394" s="23"/>
      <c r="D394" s="70"/>
      <c r="E394" s="23"/>
      <c r="F394" s="73"/>
      <c r="G394" s="23"/>
      <c r="H394" s="35"/>
      <c r="I394" s="38"/>
      <c r="J394" s="38"/>
      <c r="K394" s="38"/>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38"/>
      <c r="AL394" s="38"/>
      <c r="AM394" s="38"/>
      <c r="AN394" s="74"/>
      <c r="AO394" s="38"/>
      <c r="AP394" s="38"/>
      <c r="AQ394" s="38"/>
      <c r="AR394" s="74"/>
      <c r="AS394" s="74"/>
      <c r="AT394" s="74"/>
    </row>
    <row r="395" spans="2:46">
      <c r="B395" s="23"/>
      <c r="C395" s="23"/>
      <c r="D395" s="70"/>
      <c r="E395" s="23"/>
      <c r="F395" s="73"/>
      <c r="G395" s="23"/>
      <c r="H395" s="35"/>
      <c r="I395" s="38"/>
      <c r="J395" s="38"/>
      <c r="K395" s="38"/>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38"/>
      <c r="AL395" s="38"/>
      <c r="AM395" s="38"/>
      <c r="AN395" s="74"/>
      <c r="AO395" s="38"/>
      <c r="AP395" s="38"/>
      <c r="AQ395" s="38"/>
      <c r="AR395" s="74"/>
      <c r="AS395" s="74"/>
      <c r="AT395" s="74"/>
    </row>
    <row r="396" spans="2:46">
      <c r="B396" s="23"/>
      <c r="C396" s="23"/>
      <c r="D396" s="70"/>
      <c r="E396" s="23"/>
      <c r="F396" s="73"/>
      <c r="G396" s="23"/>
      <c r="H396" s="35"/>
      <c r="I396" s="38"/>
      <c r="J396" s="38"/>
      <c r="K396" s="38"/>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38"/>
      <c r="AL396" s="38"/>
      <c r="AM396" s="38"/>
      <c r="AN396" s="74"/>
      <c r="AO396" s="38"/>
      <c r="AP396" s="38"/>
      <c r="AQ396" s="38"/>
      <c r="AR396" s="74"/>
      <c r="AS396" s="74"/>
      <c r="AT396" s="74"/>
    </row>
    <row r="397" spans="2:46">
      <c r="B397" s="23"/>
      <c r="C397" s="23"/>
      <c r="D397" s="70"/>
      <c r="E397" s="23"/>
      <c r="F397" s="73"/>
      <c r="G397" s="23"/>
      <c r="H397" s="35"/>
      <c r="I397" s="39"/>
      <c r="J397" s="39"/>
      <c r="K397" s="39"/>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39"/>
      <c r="AL397" s="39"/>
      <c r="AM397" s="39"/>
      <c r="AN397" s="74"/>
      <c r="AO397" s="39"/>
      <c r="AP397" s="39"/>
      <c r="AQ397" s="39"/>
      <c r="AR397" s="74"/>
      <c r="AS397" s="74"/>
      <c r="AT397" s="74"/>
    </row>
    <row r="398" spans="2:46">
      <c r="B398" s="23"/>
      <c r="C398" s="23"/>
      <c r="D398" s="70"/>
      <c r="E398" s="23"/>
      <c r="F398" s="73"/>
      <c r="G398" s="23"/>
      <c r="H398" s="35"/>
      <c r="I398" s="36"/>
      <c r="J398" s="36"/>
      <c r="K398" s="36"/>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36"/>
      <c r="AL398" s="36"/>
      <c r="AM398" s="36"/>
      <c r="AN398" s="74"/>
      <c r="AO398" s="36"/>
      <c r="AP398" s="36"/>
      <c r="AQ398" s="36"/>
      <c r="AR398" s="74"/>
      <c r="AS398" s="74"/>
      <c r="AT398" s="74"/>
    </row>
    <row r="399" spans="2:46">
      <c r="B399" s="23"/>
      <c r="C399" s="23"/>
      <c r="D399" s="70"/>
      <c r="E399" s="23"/>
      <c r="F399" s="73"/>
      <c r="G399" s="23"/>
      <c r="H399" s="39"/>
      <c r="I399" s="39"/>
      <c r="J399" s="39"/>
      <c r="K399" s="39"/>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39"/>
      <c r="AL399" s="39"/>
      <c r="AM399" s="39"/>
      <c r="AN399" s="74"/>
      <c r="AO399" s="39"/>
      <c r="AP399" s="39"/>
      <c r="AQ399" s="39"/>
      <c r="AR399" s="74"/>
      <c r="AS399" s="74"/>
      <c r="AT399" s="74"/>
    </row>
    <row r="400" spans="2:46">
      <c r="B400" s="23"/>
      <c r="C400" s="23"/>
      <c r="D400" s="70"/>
      <c r="E400" s="23"/>
      <c r="F400" s="73"/>
      <c r="G400" s="23"/>
      <c r="H400" s="40"/>
      <c r="I400" s="40"/>
      <c r="J400" s="40"/>
      <c r="K400" s="40"/>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40"/>
      <c r="AL400" s="40"/>
      <c r="AM400" s="40"/>
      <c r="AN400" s="74"/>
      <c r="AO400" s="40"/>
      <c r="AP400" s="40"/>
      <c r="AQ400" s="40"/>
      <c r="AR400" s="74"/>
      <c r="AS400" s="74"/>
      <c r="AT400" s="74"/>
    </row>
    <row r="401" spans="2:46">
      <c r="B401" s="23"/>
      <c r="C401" s="23"/>
      <c r="D401" s="70"/>
      <c r="E401" s="23"/>
      <c r="F401" s="73"/>
      <c r="G401" s="23"/>
      <c r="H401" s="39"/>
      <c r="I401" s="39"/>
      <c r="J401" s="39"/>
      <c r="K401" s="39"/>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39"/>
      <c r="AL401" s="39"/>
      <c r="AM401" s="39"/>
      <c r="AN401" s="74"/>
      <c r="AO401" s="39"/>
      <c r="AP401" s="39"/>
      <c r="AQ401" s="39"/>
      <c r="AR401" s="74"/>
      <c r="AS401" s="74"/>
      <c r="AT401" s="74"/>
    </row>
    <row r="402" spans="2:46">
      <c r="B402" s="23"/>
      <c r="C402" s="23"/>
      <c r="D402" s="70"/>
      <c r="E402" s="23"/>
      <c r="F402" s="73"/>
      <c r="G402" s="23"/>
      <c r="H402" s="40"/>
      <c r="I402" s="40"/>
      <c r="J402" s="40"/>
      <c r="K402" s="40"/>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40"/>
      <c r="AL402" s="40"/>
      <c r="AM402" s="40"/>
      <c r="AN402" s="74"/>
      <c r="AO402" s="40"/>
      <c r="AP402" s="40"/>
      <c r="AQ402" s="40"/>
      <c r="AR402" s="74"/>
      <c r="AS402" s="74"/>
      <c r="AT402" s="74"/>
    </row>
    <row r="403" spans="2:46">
      <c r="B403" s="23"/>
      <c r="C403" s="23"/>
      <c r="D403" s="70"/>
      <c r="E403" s="23"/>
      <c r="F403" s="73"/>
      <c r="G403" s="23"/>
      <c r="H403" s="39"/>
      <c r="I403" s="39"/>
      <c r="J403" s="39"/>
      <c r="K403" s="39"/>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39"/>
      <c r="AL403" s="39"/>
      <c r="AM403" s="39"/>
      <c r="AN403" s="74"/>
      <c r="AO403" s="39"/>
      <c r="AP403" s="39"/>
      <c r="AQ403" s="39"/>
      <c r="AR403" s="74"/>
      <c r="AS403" s="74"/>
      <c r="AT403" s="74"/>
    </row>
    <row r="404" spans="2:46">
      <c r="B404" s="23"/>
      <c r="C404" s="23"/>
      <c r="D404" s="70"/>
      <c r="E404" s="23"/>
      <c r="F404" s="73"/>
      <c r="G404" s="23"/>
      <c r="H404" s="40"/>
      <c r="I404" s="40"/>
      <c r="J404" s="40"/>
      <c r="K404" s="40"/>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40"/>
      <c r="AL404" s="40"/>
      <c r="AM404" s="40"/>
      <c r="AN404" s="74"/>
      <c r="AO404" s="40"/>
      <c r="AP404" s="40"/>
      <c r="AQ404" s="40"/>
      <c r="AR404" s="74"/>
      <c r="AS404" s="74"/>
      <c r="AT404" s="74"/>
    </row>
    <row r="405" spans="2:46">
      <c r="B405" s="23"/>
      <c r="C405" s="23"/>
      <c r="D405" s="70"/>
      <c r="E405" s="23"/>
      <c r="F405" s="73"/>
      <c r="G405" s="23"/>
      <c r="H405" s="39"/>
      <c r="I405" s="39"/>
      <c r="J405" s="39"/>
      <c r="K405" s="39"/>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39"/>
      <c r="AL405" s="39"/>
      <c r="AM405" s="39"/>
      <c r="AN405" s="74"/>
      <c r="AO405" s="39"/>
      <c r="AP405" s="39"/>
      <c r="AQ405" s="39"/>
      <c r="AR405" s="74"/>
      <c r="AS405" s="74"/>
      <c r="AT405" s="74"/>
    </row>
    <row r="406" spans="2:46">
      <c r="B406" s="23"/>
      <c r="C406" s="23"/>
      <c r="D406" s="70"/>
      <c r="E406" s="23"/>
      <c r="F406" s="73"/>
      <c r="G406" s="23"/>
      <c r="H406" s="40"/>
      <c r="I406" s="40"/>
      <c r="J406" s="40"/>
      <c r="K406" s="40"/>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40"/>
      <c r="AL406" s="40"/>
      <c r="AM406" s="40"/>
      <c r="AN406" s="74"/>
      <c r="AO406" s="40"/>
      <c r="AP406" s="40"/>
      <c r="AQ406" s="40"/>
      <c r="AR406" s="74"/>
      <c r="AS406" s="74"/>
      <c r="AT406" s="74"/>
    </row>
    <row r="407" spans="2:46">
      <c r="B407" s="23"/>
      <c r="C407" s="23"/>
      <c r="D407" s="70"/>
      <c r="E407" s="23"/>
      <c r="F407" s="73"/>
      <c r="G407" s="23"/>
      <c r="H407" s="39"/>
      <c r="I407" s="39"/>
      <c r="J407" s="39"/>
      <c r="K407" s="39"/>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39"/>
      <c r="AL407" s="39"/>
      <c r="AM407" s="39"/>
      <c r="AN407" s="74"/>
      <c r="AO407" s="39"/>
      <c r="AP407" s="39"/>
      <c r="AQ407" s="39"/>
      <c r="AR407" s="74"/>
      <c r="AS407" s="74"/>
      <c r="AT407" s="74"/>
    </row>
    <row r="408" spans="2:46">
      <c r="B408" s="23"/>
      <c r="C408" s="23"/>
      <c r="D408" s="70"/>
      <c r="E408" s="23"/>
      <c r="F408" s="73"/>
      <c r="G408" s="23"/>
      <c r="H408" s="40"/>
      <c r="I408" s="40"/>
      <c r="J408" s="40"/>
      <c r="K408" s="40"/>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40"/>
      <c r="AL408" s="40"/>
      <c r="AM408" s="40"/>
      <c r="AN408" s="74"/>
      <c r="AO408" s="40"/>
      <c r="AP408" s="40"/>
      <c r="AQ408" s="40"/>
      <c r="AR408" s="74"/>
      <c r="AS408" s="74"/>
      <c r="AT408" s="74"/>
    </row>
    <row r="409" spans="2:46">
      <c r="B409" s="23"/>
      <c r="C409" s="23"/>
      <c r="D409" s="70"/>
      <c r="E409" s="23"/>
      <c r="F409" s="73"/>
      <c r="G409" s="23"/>
      <c r="H409" s="39"/>
      <c r="I409" s="40"/>
      <c r="J409" s="40"/>
      <c r="K409" s="40"/>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40"/>
      <c r="AL409" s="40"/>
      <c r="AM409" s="40"/>
      <c r="AN409" s="74"/>
      <c r="AO409" s="40"/>
      <c r="AP409" s="40"/>
      <c r="AQ409" s="40"/>
      <c r="AR409" s="74"/>
      <c r="AS409" s="74"/>
      <c r="AT409" s="74"/>
    </row>
    <row r="410" spans="2:46">
      <c r="B410" s="23"/>
      <c r="C410" s="23"/>
      <c r="D410" s="70"/>
      <c r="E410" s="23"/>
      <c r="F410" s="73"/>
      <c r="G410" s="23"/>
      <c r="H410" s="40"/>
      <c r="I410" s="40"/>
      <c r="J410" s="40"/>
      <c r="K410" s="40"/>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40"/>
      <c r="AL410" s="40"/>
      <c r="AM410" s="40"/>
      <c r="AN410" s="74"/>
      <c r="AO410" s="40"/>
      <c r="AP410" s="40"/>
      <c r="AQ410" s="40"/>
      <c r="AR410" s="74"/>
      <c r="AS410" s="74"/>
      <c r="AT410" s="74"/>
    </row>
    <row r="411" spans="2:46">
      <c r="B411" s="23"/>
      <c r="C411" s="23"/>
      <c r="D411" s="70"/>
      <c r="E411" s="41"/>
      <c r="F411" s="73"/>
      <c r="G411" s="23"/>
      <c r="H411" s="39"/>
      <c r="I411" s="39"/>
      <c r="J411" s="39"/>
      <c r="K411" s="39"/>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39"/>
      <c r="AL411" s="39"/>
      <c r="AM411" s="39"/>
      <c r="AN411" s="74"/>
      <c r="AO411" s="39"/>
      <c r="AP411" s="39"/>
      <c r="AQ411" s="39"/>
      <c r="AR411" s="74"/>
      <c r="AS411" s="74"/>
      <c r="AT411" s="74"/>
    </row>
    <row r="412" spans="2:46">
      <c r="B412" s="23"/>
      <c r="C412" s="23"/>
      <c r="D412" s="70"/>
      <c r="E412" s="23"/>
      <c r="F412" s="73"/>
      <c r="G412" s="23"/>
      <c r="H412" s="40"/>
      <c r="I412" s="40"/>
      <c r="J412" s="40"/>
      <c r="K412" s="40"/>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40"/>
      <c r="AL412" s="40"/>
      <c r="AM412" s="40"/>
      <c r="AN412" s="74"/>
      <c r="AO412" s="40"/>
      <c r="AP412" s="40"/>
      <c r="AQ412" s="40"/>
      <c r="AR412" s="74"/>
      <c r="AS412" s="74"/>
      <c r="AT412" s="74"/>
    </row>
    <row r="413" spans="2:46">
      <c r="B413" s="23"/>
      <c r="C413" s="23"/>
      <c r="D413" s="71"/>
      <c r="E413" s="23"/>
      <c r="F413" s="42"/>
      <c r="G413" s="23"/>
      <c r="H413" s="35"/>
      <c r="I413" s="43"/>
      <c r="J413" s="43"/>
      <c r="K413" s="43"/>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43"/>
      <c r="AL413" s="43"/>
      <c r="AM413" s="43"/>
      <c r="AN413" s="74"/>
      <c r="AO413" s="43"/>
      <c r="AP413" s="43"/>
      <c r="AQ413" s="43"/>
      <c r="AR413" s="74"/>
      <c r="AS413" s="74"/>
      <c r="AT413" s="74"/>
    </row>
    <row r="414" spans="2:46">
      <c r="B414" s="23"/>
      <c r="C414" s="23"/>
      <c r="D414" s="71"/>
      <c r="E414" s="23"/>
      <c r="F414" s="42"/>
      <c r="G414" s="23"/>
      <c r="H414" s="35"/>
      <c r="I414" s="43"/>
      <c r="J414" s="43"/>
      <c r="K414" s="43"/>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43"/>
      <c r="AL414" s="43"/>
      <c r="AM414" s="43"/>
      <c r="AN414" s="74"/>
      <c r="AO414" s="43"/>
      <c r="AP414" s="43"/>
      <c r="AQ414" s="43"/>
      <c r="AR414" s="74"/>
      <c r="AS414" s="74"/>
      <c r="AT414" s="74"/>
    </row>
    <row r="415" spans="2:46">
      <c r="B415" s="23"/>
      <c r="C415" s="23"/>
      <c r="D415" s="71"/>
      <c r="E415" s="23"/>
      <c r="F415" s="42"/>
      <c r="G415" s="23"/>
      <c r="H415" s="35"/>
      <c r="I415" s="43"/>
      <c r="J415" s="43"/>
      <c r="K415" s="43"/>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43"/>
      <c r="AL415" s="43"/>
      <c r="AM415" s="43"/>
      <c r="AN415" s="74"/>
      <c r="AO415" s="43"/>
      <c r="AP415" s="43"/>
      <c r="AQ415" s="43"/>
      <c r="AR415" s="74"/>
      <c r="AS415" s="74"/>
      <c r="AT415" s="74"/>
    </row>
    <row r="416" spans="2:46">
      <c r="B416" s="23"/>
      <c r="C416" s="23"/>
      <c r="D416" s="71"/>
      <c r="E416" s="23"/>
      <c r="F416" s="42"/>
      <c r="G416" s="23"/>
      <c r="H416" s="35"/>
      <c r="I416" s="43"/>
      <c r="J416" s="43"/>
      <c r="K416" s="43"/>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43"/>
      <c r="AL416" s="43"/>
      <c r="AM416" s="43"/>
      <c r="AN416" s="74"/>
      <c r="AO416" s="43"/>
      <c r="AP416" s="43"/>
      <c r="AQ416" s="43"/>
      <c r="AR416" s="74"/>
      <c r="AS416" s="74"/>
      <c r="AT416" s="74"/>
    </row>
    <row r="417" spans="2:46">
      <c r="B417" s="23"/>
      <c r="C417" s="23"/>
      <c r="D417" s="71"/>
      <c r="E417" s="23"/>
      <c r="F417" s="42"/>
      <c r="G417" s="23"/>
      <c r="H417" s="35"/>
      <c r="I417" s="43"/>
      <c r="J417" s="43"/>
      <c r="K417" s="43"/>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43"/>
      <c r="AL417" s="43"/>
      <c r="AM417" s="43"/>
      <c r="AN417" s="74"/>
      <c r="AO417" s="43"/>
      <c r="AP417" s="43"/>
      <c r="AQ417" s="43"/>
      <c r="AR417" s="74"/>
      <c r="AS417" s="74"/>
      <c r="AT417" s="74"/>
    </row>
    <row r="418" spans="2:46">
      <c r="B418" s="23"/>
      <c r="C418" s="23"/>
      <c r="D418" s="71"/>
      <c r="E418" s="23"/>
      <c r="F418" s="42"/>
      <c r="G418" s="23"/>
      <c r="H418" s="35"/>
      <c r="I418" s="43"/>
      <c r="J418" s="43"/>
      <c r="K418" s="43"/>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43"/>
      <c r="AL418" s="43"/>
      <c r="AM418" s="43"/>
      <c r="AN418" s="74"/>
      <c r="AO418" s="43"/>
      <c r="AP418" s="43"/>
      <c r="AQ418" s="43"/>
      <c r="AR418" s="74"/>
      <c r="AS418" s="74"/>
      <c r="AT418" s="74"/>
    </row>
    <row r="419" spans="2:46">
      <c r="B419" s="23"/>
      <c r="C419" s="23"/>
      <c r="D419" s="71"/>
      <c r="E419" s="23"/>
      <c r="F419" s="42"/>
      <c r="G419" s="23"/>
      <c r="H419" s="35"/>
      <c r="I419" s="44"/>
      <c r="J419" s="44"/>
      <c r="K419" s="4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44"/>
      <c r="AL419" s="44"/>
      <c r="AM419" s="44"/>
      <c r="AN419" s="74"/>
      <c r="AO419" s="44"/>
      <c r="AP419" s="44"/>
      <c r="AQ419" s="44"/>
      <c r="AR419" s="74"/>
      <c r="AS419" s="74"/>
      <c r="AT419" s="74"/>
    </row>
    <row r="420" spans="2:46">
      <c r="B420" s="23"/>
      <c r="C420" s="23"/>
      <c r="D420" s="71"/>
      <c r="E420" s="23"/>
      <c r="F420" s="42"/>
      <c r="G420" s="23"/>
      <c r="H420" s="35"/>
      <c r="I420" s="44"/>
      <c r="J420" s="44"/>
      <c r="K420" s="4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44"/>
      <c r="AL420" s="44"/>
      <c r="AM420" s="44"/>
      <c r="AN420" s="74"/>
      <c r="AO420" s="44"/>
      <c r="AP420" s="44"/>
      <c r="AQ420" s="44"/>
      <c r="AR420" s="74"/>
      <c r="AS420" s="74"/>
      <c r="AT420" s="74"/>
    </row>
    <row r="421" spans="2:46">
      <c r="B421" s="23"/>
      <c r="C421" s="23"/>
      <c r="D421" s="71"/>
      <c r="E421" s="23"/>
      <c r="F421" s="42"/>
      <c r="G421" s="23"/>
      <c r="H421" s="35"/>
      <c r="I421" s="44"/>
      <c r="J421" s="44"/>
      <c r="K421" s="4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44"/>
      <c r="AL421" s="44"/>
      <c r="AM421" s="44"/>
      <c r="AN421" s="74"/>
      <c r="AO421" s="44"/>
      <c r="AP421" s="44"/>
      <c r="AQ421" s="44"/>
      <c r="AR421" s="74"/>
      <c r="AS421" s="74"/>
      <c r="AT421" s="74"/>
    </row>
    <row r="422" spans="2:46">
      <c r="B422" s="23"/>
      <c r="C422" s="23"/>
      <c r="D422" s="71"/>
      <c r="E422" s="23"/>
      <c r="F422" s="42"/>
      <c r="G422" s="23"/>
      <c r="H422" s="35"/>
      <c r="I422" s="44"/>
      <c r="J422" s="44"/>
      <c r="K422" s="4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44"/>
      <c r="AL422" s="44"/>
      <c r="AM422" s="44"/>
      <c r="AN422" s="74"/>
      <c r="AO422" s="44"/>
      <c r="AP422" s="44"/>
      <c r="AQ422" s="44"/>
      <c r="AR422" s="74"/>
      <c r="AS422" s="74"/>
      <c r="AT422" s="74"/>
    </row>
    <row r="423" spans="2:46">
      <c r="B423" s="23"/>
      <c r="C423" s="23"/>
      <c r="D423" s="71"/>
      <c r="E423" s="23"/>
      <c r="F423" s="42"/>
      <c r="G423" s="23"/>
      <c r="H423" s="35"/>
      <c r="I423" s="44"/>
      <c r="J423" s="44"/>
      <c r="K423" s="4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44"/>
      <c r="AL423" s="44"/>
      <c r="AM423" s="44"/>
      <c r="AN423" s="74"/>
      <c r="AO423" s="44"/>
      <c r="AP423" s="44"/>
      <c r="AQ423" s="44"/>
      <c r="AR423" s="74"/>
      <c r="AS423" s="74"/>
      <c r="AT423" s="74"/>
    </row>
    <row r="424" spans="2:46">
      <c r="B424" s="23"/>
      <c r="C424" s="23"/>
      <c r="D424" s="71"/>
      <c r="E424" s="23"/>
      <c r="F424" s="42"/>
      <c r="G424" s="23"/>
      <c r="H424" s="35"/>
      <c r="I424" s="44"/>
      <c r="J424" s="44"/>
      <c r="K424" s="4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44"/>
      <c r="AL424" s="44"/>
      <c r="AM424" s="44"/>
      <c r="AN424" s="74"/>
      <c r="AO424" s="44"/>
      <c r="AP424" s="44"/>
      <c r="AQ424" s="44"/>
      <c r="AR424" s="74"/>
      <c r="AS424" s="74"/>
      <c r="AT424" s="74"/>
    </row>
    <row r="425" spans="2:46">
      <c r="B425" s="23"/>
      <c r="C425" s="23"/>
      <c r="D425" s="71"/>
      <c r="E425" s="23"/>
      <c r="F425" s="42"/>
      <c r="G425" s="23"/>
      <c r="H425" s="35"/>
      <c r="I425" s="44"/>
      <c r="J425" s="44"/>
      <c r="K425" s="4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44"/>
      <c r="AL425" s="44"/>
      <c r="AM425" s="44"/>
      <c r="AN425" s="74"/>
      <c r="AO425" s="44"/>
      <c r="AP425" s="44"/>
      <c r="AQ425" s="44"/>
      <c r="AR425" s="74"/>
      <c r="AS425" s="74"/>
      <c r="AT425" s="74"/>
    </row>
    <row r="426" spans="2:46">
      <c r="B426" s="23"/>
      <c r="C426" s="23"/>
      <c r="D426" s="71"/>
      <c r="E426" s="23"/>
      <c r="F426" s="42"/>
      <c r="G426" s="23"/>
      <c r="H426" s="35"/>
      <c r="I426" s="44"/>
      <c r="J426" s="44"/>
      <c r="K426" s="4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44"/>
      <c r="AL426" s="44"/>
      <c r="AM426" s="44"/>
      <c r="AN426" s="74"/>
      <c r="AO426" s="44"/>
      <c r="AP426" s="44"/>
      <c r="AQ426" s="44"/>
      <c r="AR426" s="74"/>
      <c r="AS426" s="74"/>
      <c r="AT426" s="74"/>
    </row>
    <row r="427" spans="2:46">
      <c r="B427" s="23"/>
      <c r="C427" s="23"/>
      <c r="D427" s="71"/>
      <c r="E427" s="23"/>
      <c r="F427" s="42"/>
      <c r="G427" s="23"/>
      <c r="H427" s="35"/>
      <c r="I427" s="43"/>
      <c r="J427" s="43"/>
      <c r="K427" s="43"/>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43"/>
      <c r="AL427" s="43"/>
      <c r="AM427" s="43"/>
      <c r="AN427" s="74"/>
      <c r="AO427" s="43"/>
      <c r="AP427" s="43"/>
      <c r="AQ427" s="43"/>
      <c r="AR427" s="74"/>
      <c r="AS427" s="74"/>
      <c r="AT427" s="74"/>
    </row>
    <row r="428" spans="2:46">
      <c r="B428" s="23"/>
      <c r="C428" s="23"/>
      <c r="D428" s="71"/>
      <c r="E428" s="23"/>
      <c r="F428" s="42"/>
      <c r="G428" s="23"/>
      <c r="H428" s="35"/>
      <c r="I428" s="43"/>
      <c r="J428" s="43"/>
      <c r="K428" s="43"/>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43"/>
      <c r="AL428" s="43"/>
      <c r="AM428" s="43"/>
      <c r="AN428" s="74"/>
      <c r="AO428" s="43"/>
      <c r="AP428" s="43"/>
      <c r="AQ428" s="43"/>
      <c r="AR428" s="74"/>
      <c r="AS428" s="74"/>
      <c r="AT428" s="74"/>
    </row>
    <row r="429" spans="2:46">
      <c r="B429" s="23"/>
      <c r="C429" s="23"/>
      <c r="D429" s="71"/>
      <c r="E429" s="23"/>
      <c r="F429" s="42"/>
      <c r="G429" s="23"/>
      <c r="H429" s="35"/>
      <c r="I429" s="43"/>
      <c r="J429" s="43"/>
      <c r="K429" s="43"/>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43"/>
      <c r="AL429" s="43"/>
      <c r="AM429" s="43"/>
      <c r="AN429" s="74"/>
      <c r="AO429" s="43"/>
      <c r="AP429" s="43"/>
      <c r="AQ429" s="43"/>
      <c r="AR429" s="74"/>
      <c r="AS429" s="74"/>
      <c r="AT429" s="74"/>
    </row>
    <row r="430" spans="2:46">
      <c r="B430" s="23"/>
      <c r="C430" s="23"/>
      <c r="D430" s="71"/>
      <c r="E430" s="23"/>
      <c r="F430" s="42"/>
      <c r="G430" s="23"/>
      <c r="H430" s="35"/>
      <c r="I430" s="43"/>
      <c r="J430" s="43"/>
      <c r="K430" s="43"/>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43"/>
      <c r="AL430" s="43"/>
      <c r="AM430" s="43"/>
      <c r="AN430" s="74"/>
      <c r="AO430" s="43"/>
      <c r="AP430" s="43"/>
      <c r="AQ430" s="43"/>
      <c r="AR430" s="74"/>
      <c r="AS430" s="74"/>
      <c r="AT430" s="74"/>
    </row>
    <row r="431" spans="2:46">
      <c r="B431" s="23"/>
      <c r="C431" s="23"/>
      <c r="D431" s="71"/>
      <c r="E431" s="23"/>
      <c r="F431" s="42"/>
      <c r="G431" s="23"/>
      <c r="H431" s="35"/>
      <c r="I431" s="43"/>
      <c r="J431" s="43"/>
      <c r="K431" s="43"/>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43"/>
      <c r="AL431" s="43"/>
      <c r="AM431" s="43"/>
      <c r="AN431" s="74"/>
      <c r="AO431" s="43"/>
      <c r="AP431" s="43"/>
      <c r="AQ431" s="43"/>
      <c r="AR431" s="74"/>
      <c r="AS431" s="74"/>
      <c r="AT431" s="74"/>
    </row>
    <row r="432" spans="2:46">
      <c r="B432" s="23"/>
      <c r="C432" s="23"/>
      <c r="D432" s="71"/>
      <c r="E432" s="23"/>
      <c r="F432" s="42"/>
      <c r="G432" s="23"/>
      <c r="H432" s="35"/>
      <c r="I432" s="43"/>
      <c r="J432" s="43"/>
      <c r="K432" s="43"/>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43"/>
      <c r="AL432" s="43"/>
      <c r="AM432" s="43"/>
      <c r="AN432" s="74"/>
      <c r="AO432" s="43"/>
      <c r="AP432" s="43"/>
      <c r="AQ432" s="43"/>
      <c r="AR432" s="74"/>
      <c r="AS432" s="74"/>
      <c r="AT432" s="74"/>
    </row>
    <row r="433" spans="2:46">
      <c r="B433" s="23"/>
      <c r="C433" s="23"/>
      <c r="D433" s="71"/>
      <c r="E433" s="23"/>
      <c r="F433" s="42"/>
      <c r="G433" s="23"/>
      <c r="H433" s="35"/>
      <c r="I433" s="43"/>
      <c r="J433" s="43"/>
      <c r="K433" s="43"/>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43"/>
      <c r="AL433" s="43"/>
      <c r="AM433" s="43"/>
      <c r="AN433" s="74"/>
      <c r="AO433" s="43"/>
      <c r="AP433" s="43"/>
      <c r="AQ433" s="43"/>
      <c r="AR433" s="74"/>
      <c r="AS433" s="74"/>
      <c r="AT433" s="74"/>
    </row>
    <row r="434" spans="2:46">
      <c r="B434" s="23"/>
      <c r="C434" s="23"/>
      <c r="D434" s="71"/>
      <c r="E434" s="23"/>
      <c r="F434" s="42"/>
      <c r="G434" s="23"/>
      <c r="H434" s="35"/>
      <c r="I434" s="43"/>
      <c r="J434" s="43"/>
      <c r="K434" s="43"/>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43"/>
      <c r="AL434" s="43"/>
      <c r="AM434" s="43"/>
      <c r="AN434" s="74"/>
      <c r="AO434" s="43"/>
      <c r="AP434" s="43"/>
      <c r="AQ434" s="43"/>
      <c r="AR434" s="74"/>
      <c r="AS434" s="74"/>
      <c r="AT434" s="74"/>
    </row>
    <row r="435" spans="2:46">
      <c r="B435" s="23"/>
      <c r="C435" s="23"/>
      <c r="D435" s="71"/>
      <c r="E435" s="23"/>
      <c r="F435" s="42"/>
      <c r="G435" s="23"/>
      <c r="H435" s="35"/>
      <c r="I435" s="43"/>
      <c r="J435" s="43"/>
      <c r="K435" s="43"/>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43"/>
      <c r="AL435" s="43"/>
      <c r="AM435" s="43"/>
      <c r="AN435" s="74"/>
      <c r="AO435" s="43"/>
      <c r="AP435" s="43"/>
      <c r="AQ435" s="43"/>
      <c r="AR435" s="74"/>
      <c r="AS435" s="74"/>
      <c r="AT435" s="74"/>
    </row>
    <row r="436" spans="2:46">
      <c r="B436" s="23"/>
      <c r="C436" s="23"/>
      <c r="D436" s="71"/>
      <c r="E436" s="23"/>
      <c r="F436" s="42"/>
      <c r="G436" s="23"/>
      <c r="H436" s="35"/>
      <c r="I436" s="43"/>
      <c r="J436" s="43"/>
      <c r="K436" s="43"/>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43"/>
      <c r="AL436" s="43"/>
      <c r="AM436" s="43"/>
      <c r="AN436" s="74"/>
      <c r="AO436" s="43"/>
      <c r="AP436" s="43"/>
      <c r="AQ436" s="43"/>
      <c r="AR436" s="74"/>
      <c r="AS436" s="74"/>
      <c r="AT436" s="74"/>
    </row>
    <row r="437" spans="2:46">
      <c r="B437" s="23"/>
      <c r="C437" s="23"/>
      <c r="D437" s="71"/>
      <c r="E437" s="23"/>
      <c r="F437" s="42"/>
      <c r="G437" s="23"/>
      <c r="H437" s="35"/>
      <c r="I437" s="43"/>
      <c r="J437" s="43"/>
      <c r="K437" s="43"/>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43"/>
      <c r="AL437" s="43"/>
      <c r="AM437" s="43"/>
      <c r="AN437" s="74"/>
      <c r="AO437" s="43"/>
      <c r="AP437" s="43"/>
      <c r="AQ437" s="43"/>
      <c r="AR437" s="74"/>
      <c r="AS437" s="74"/>
      <c r="AT437" s="74"/>
    </row>
    <row r="438" spans="2:46">
      <c r="B438" s="23"/>
      <c r="C438" s="23"/>
      <c r="D438" s="71"/>
      <c r="E438" s="23"/>
      <c r="F438" s="42"/>
      <c r="G438" s="23"/>
      <c r="H438" s="35"/>
      <c r="I438" s="43"/>
      <c r="J438" s="43"/>
      <c r="K438" s="43"/>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43"/>
      <c r="AL438" s="43"/>
      <c r="AM438" s="43"/>
      <c r="AN438" s="74"/>
      <c r="AO438" s="43"/>
      <c r="AP438" s="43"/>
      <c r="AQ438" s="43"/>
      <c r="AR438" s="74"/>
      <c r="AS438" s="74"/>
      <c r="AT438" s="74"/>
    </row>
    <row r="439" spans="2:46">
      <c r="B439" s="23"/>
      <c r="C439" s="23"/>
      <c r="D439" s="71"/>
      <c r="E439" s="23"/>
      <c r="F439" s="42"/>
      <c r="G439" s="23"/>
      <c r="H439" s="35"/>
      <c r="I439" s="43"/>
      <c r="J439" s="43"/>
      <c r="K439" s="43"/>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43"/>
      <c r="AL439" s="43"/>
      <c r="AM439" s="43"/>
      <c r="AN439" s="74"/>
      <c r="AO439" s="43"/>
      <c r="AP439" s="43"/>
      <c r="AQ439" s="43"/>
      <c r="AR439" s="74"/>
      <c r="AS439" s="74"/>
      <c r="AT439" s="74"/>
    </row>
    <row r="440" spans="2:46">
      <c r="B440" s="23"/>
      <c r="C440" s="23"/>
      <c r="D440" s="71"/>
      <c r="E440" s="23"/>
      <c r="F440" s="42"/>
      <c r="G440" s="23"/>
      <c r="H440" s="35"/>
      <c r="I440" s="43"/>
      <c r="J440" s="43"/>
      <c r="K440" s="43"/>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43"/>
      <c r="AL440" s="43"/>
      <c r="AM440" s="43"/>
      <c r="AN440" s="74"/>
      <c r="AO440" s="43"/>
      <c r="AP440" s="43"/>
      <c r="AQ440" s="43"/>
      <c r="AR440" s="74"/>
      <c r="AS440" s="74"/>
      <c r="AT440" s="74"/>
    </row>
    <row r="441" spans="2:46">
      <c r="B441" s="23"/>
      <c r="C441" s="23"/>
      <c r="D441" s="71"/>
      <c r="E441" s="23"/>
      <c r="F441" s="42"/>
      <c r="G441" s="23"/>
      <c r="H441" s="35"/>
      <c r="I441" s="43"/>
      <c r="J441" s="43"/>
      <c r="K441" s="43"/>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43"/>
      <c r="AL441" s="43"/>
      <c r="AM441" s="43"/>
      <c r="AN441" s="74"/>
      <c r="AO441" s="43"/>
      <c r="AP441" s="43"/>
      <c r="AQ441" s="43"/>
      <c r="AR441" s="74"/>
      <c r="AS441" s="74"/>
      <c r="AT441" s="74"/>
    </row>
    <row r="442" spans="2:46">
      <c r="B442" s="23"/>
      <c r="C442" s="23"/>
      <c r="D442" s="71"/>
      <c r="E442" s="23"/>
      <c r="F442" s="42"/>
      <c r="G442" s="23"/>
      <c r="H442" s="35"/>
      <c r="I442" s="43"/>
      <c r="J442" s="43"/>
      <c r="K442" s="43"/>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43"/>
      <c r="AL442" s="43"/>
      <c r="AM442" s="43"/>
      <c r="AN442" s="74"/>
      <c r="AO442" s="43"/>
      <c r="AP442" s="43"/>
      <c r="AQ442" s="43"/>
      <c r="AR442" s="74"/>
      <c r="AS442" s="74"/>
      <c r="AT442" s="74"/>
    </row>
    <row r="443" spans="2:46">
      <c r="B443" s="23"/>
      <c r="C443" s="23"/>
      <c r="D443" s="71"/>
      <c r="E443" s="23"/>
      <c r="F443" s="42"/>
      <c r="G443" s="23"/>
      <c r="H443" s="35"/>
      <c r="I443" s="43"/>
      <c r="J443" s="43"/>
      <c r="K443" s="43"/>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43"/>
      <c r="AL443" s="43"/>
      <c r="AM443" s="43"/>
      <c r="AN443" s="74"/>
      <c r="AO443" s="43"/>
      <c r="AP443" s="43"/>
      <c r="AQ443" s="43"/>
      <c r="AR443" s="74"/>
      <c r="AS443" s="74"/>
      <c r="AT443" s="74"/>
    </row>
    <row r="444" spans="2:46">
      <c r="B444" s="23"/>
      <c r="C444" s="23"/>
      <c r="D444" s="71"/>
      <c r="E444" s="23"/>
      <c r="F444" s="42"/>
      <c r="G444" s="23"/>
      <c r="H444" s="35"/>
      <c r="I444" s="43"/>
      <c r="J444" s="43"/>
      <c r="K444" s="43"/>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43"/>
      <c r="AL444" s="43"/>
      <c r="AM444" s="43"/>
      <c r="AN444" s="74"/>
      <c r="AO444" s="43"/>
      <c r="AP444" s="43"/>
      <c r="AQ444" s="43"/>
      <c r="AR444" s="74"/>
      <c r="AS444" s="74"/>
      <c r="AT444" s="74"/>
    </row>
    <row r="445" spans="2:46">
      <c r="B445" s="23"/>
      <c r="C445" s="23"/>
      <c r="D445" s="70"/>
      <c r="E445" s="23"/>
      <c r="F445" s="42"/>
      <c r="G445" s="23"/>
      <c r="H445" s="35"/>
      <c r="I445" s="43"/>
      <c r="J445" s="43"/>
      <c r="K445" s="43"/>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43"/>
      <c r="AL445" s="43"/>
      <c r="AM445" s="43"/>
      <c r="AN445" s="74"/>
      <c r="AO445" s="43"/>
      <c r="AP445" s="43"/>
      <c r="AQ445" s="43"/>
      <c r="AR445" s="74"/>
      <c r="AS445" s="74"/>
      <c r="AT445" s="74"/>
    </row>
    <row r="446" spans="2:46">
      <c r="B446" s="23"/>
      <c r="C446" s="23"/>
      <c r="D446" s="70"/>
      <c r="E446" s="23"/>
      <c r="F446" s="42"/>
      <c r="G446" s="23"/>
      <c r="H446" s="35"/>
      <c r="I446" s="43"/>
      <c r="J446" s="43"/>
      <c r="K446" s="43"/>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43"/>
      <c r="AL446" s="43"/>
      <c r="AM446" s="43"/>
      <c r="AN446" s="74"/>
      <c r="AO446" s="43"/>
      <c r="AP446" s="43"/>
      <c r="AQ446" s="43"/>
      <c r="AR446" s="74"/>
      <c r="AS446" s="74"/>
      <c r="AT446" s="74"/>
    </row>
    <row r="447" spans="2:46">
      <c r="B447" s="23"/>
      <c r="C447" s="23"/>
      <c r="D447" s="70"/>
      <c r="E447" s="23"/>
      <c r="F447" s="42"/>
      <c r="G447" s="23"/>
      <c r="H447" s="35"/>
      <c r="I447" s="43"/>
      <c r="J447" s="43"/>
      <c r="K447" s="43"/>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43"/>
      <c r="AL447" s="43"/>
      <c r="AM447" s="43"/>
      <c r="AN447" s="74"/>
      <c r="AO447" s="43"/>
      <c r="AP447" s="43"/>
      <c r="AQ447" s="43"/>
      <c r="AR447" s="74"/>
      <c r="AS447" s="74"/>
      <c r="AT447" s="74"/>
    </row>
    <row r="448" spans="2:46">
      <c r="B448" s="23"/>
      <c r="C448" s="23"/>
      <c r="D448" s="70"/>
      <c r="E448" s="23"/>
      <c r="F448" s="42"/>
      <c r="G448" s="23"/>
      <c r="H448" s="35"/>
      <c r="I448" s="43"/>
      <c r="J448" s="43"/>
      <c r="K448" s="43"/>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43"/>
      <c r="AL448" s="43"/>
      <c r="AM448" s="43"/>
      <c r="AN448" s="74"/>
      <c r="AO448" s="43"/>
      <c r="AP448" s="43"/>
      <c r="AQ448" s="43"/>
      <c r="AR448" s="74"/>
      <c r="AS448" s="74"/>
      <c r="AT448" s="74"/>
    </row>
    <row r="449" spans="2:46">
      <c r="B449" s="23"/>
      <c r="C449" s="23"/>
      <c r="D449" s="70"/>
      <c r="E449" s="23"/>
      <c r="F449" s="42"/>
      <c r="G449" s="23"/>
      <c r="H449" s="35"/>
      <c r="I449" s="43"/>
      <c r="J449" s="43"/>
      <c r="K449" s="43"/>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43"/>
      <c r="AL449" s="43"/>
      <c r="AM449" s="43"/>
      <c r="AN449" s="74"/>
      <c r="AO449" s="43"/>
      <c r="AP449" s="43"/>
      <c r="AQ449" s="43"/>
      <c r="AR449" s="74"/>
      <c r="AS449" s="74"/>
      <c r="AT449" s="74"/>
    </row>
    <row r="450" spans="2:46">
      <c r="B450" s="23"/>
      <c r="C450" s="23"/>
      <c r="D450" s="70"/>
      <c r="E450" s="23"/>
      <c r="F450" s="42"/>
      <c r="G450" s="23"/>
      <c r="H450" s="35"/>
      <c r="I450" s="43"/>
      <c r="J450" s="43"/>
      <c r="K450" s="43"/>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43"/>
      <c r="AL450" s="43"/>
      <c r="AM450" s="43"/>
      <c r="AN450" s="74"/>
      <c r="AO450" s="43"/>
      <c r="AP450" s="43"/>
      <c r="AQ450" s="43"/>
      <c r="AR450" s="74"/>
      <c r="AS450" s="74"/>
      <c r="AT450" s="74"/>
    </row>
    <row r="451" spans="2:46">
      <c r="B451" s="23"/>
      <c r="C451" s="23"/>
      <c r="D451" s="70"/>
      <c r="E451" s="23"/>
      <c r="F451" s="42"/>
      <c r="G451" s="23"/>
      <c r="H451" s="35"/>
      <c r="I451" s="43"/>
      <c r="J451" s="43"/>
      <c r="K451" s="43"/>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43"/>
      <c r="AL451" s="43"/>
      <c r="AM451" s="43"/>
      <c r="AN451" s="74"/>
      <c r="AO451" s="43"/>
      <c r="AP451" s="43"/>
      <c r="AQ451" s="43"/>
      <c r="AR451" s="74"/>
      <c r="AS451" s="74"/>
      <c r="AT451" s="74"/>
    </row>
    <row r="452" spans="2:46">
      <c r="B452" s="23"/>
      <c r="C452" s="23"/>
      <c r="D452" s="70"/>
      <c r="E452" s="23"/>
      <c r="F452" s="42"/>
      <c r="G452" s="23"/>
      <c r="H452" s="35"/>
      <c r="I452" s="43"/>
      <c r="J452" s="43"/>
      <c r="K452" s="43"/>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43"/>
      <c r="AL452" s="43"/>
      <c r="AM452" s="43"/>
      <c r="AN452" s="74"/>
      <c r="AO452" s="43"/>
      <c r="AP452" s="43"/>
      <c r="AQ452" s="43"/>
      <c r="AR452" s="74"/>
      <c r="AS452" s="74"/>
      <c r="AT452" s="74"/>
    </row>
    <row r="453" spans="2:46">
      <c r="B453" s="23"/>
      <c r="C453" s="23"/>
      <c r="D453" s="70"/>
      <c r="E453" s="23"/>
      <c r="F453" s="42"/>
      <c r="G453" s="23"/>
      <c r="H453" s="35"/>
      <c r="I453" s="43"/>
      <c r="J453" s="43"/>
      <c r="K453" s="43"/>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43"/>
      <c r="AL453" s="43"/>
      <c r="AM453" s="43"/>
      <c r="AN453" s="74"/>
      <c r="AO453" s="43"/>
      <c r="AP453" s="43"/>
      <c r="AQ453" s="43"/>
      <c r="AR453" s="74"/>
      <c r="AS453" s="74"/>
      <c r="AT453" s="74"/>
    </row>
    <row r="454" spans="2:46">
      <c r="B454" s="23"/>
      <c r="C454" s="23"/>
      <c r="D454" s="70"/>
      <c r="E454" s="23"/>
      <c r="F454" s="42"/>
      <c r="G454" s="23"/>
      <c r="H454" s="35"/>
      <c r="I454" s="43"/>
      <c r="J454" s="43"/>
      <c r="K454" s="43"/>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43"/>
      <c r="AL454" s="43"/>
      <c r="AM454" s="43"/>
      <c r="AN454" s="74"/>
      <c r="AO454" s="43"/>
      <c r="AP454" s="43"/>
      <c r="AQ454" s="43"/>
      <c r="AR454" s="74"/>
      <c r="AS454" s="74"/>
      <c r="AT454" s="74"/>
    </row>
    <row r="455" spans="2:46">
      <c r="B455" s="23"/>
      <c r="C455" s="23"/>
      <c r="D455" s="70"/>
      <c r="E455" s="23"/>
      <c r="F455" s="42"/>
      <c r="G455" s="23"/>
      <c r="H455" s="35"/>
      <c r="I455" s="43"/>
      <c r="J455" s="43"/>
      <c r="K455" s="43"/>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43"/>
      <c r="AL455" s="43"/>
      <c r="AM455" s="43"/>
      <c r="AN455" s="74"/>
      <c r="AO455" s="43"/>
      <c r="AP455" s="43"/>
      <c r="AQ455" s="43"/>
      <c r="AR455" s="74"/>
      <c r="AS455" s="74"/>
      <c r="AT455" s="74"/>
    </row>
  </sheetData>
  <mergeCells count="151">
    <mergeCell ref="B8:B9"/>
    <mergeCell ref="C8:C9"/>
    <mergeCell ref="B10:B11"/>
    <mergeCell ref="C10:C11"/>
    <mergeCell ref="B12:B13"/>
    <mergeCell ref="C12:C13"/>
    <mergeCell ref="AS2:AT2"/>
    <mergeCell ref="B4:B5"/>
    <mergeCell ref="C4:C5"/>
    <mergeCell ref="B6:B7"/>
    <mergeCell ref="C6:C7"/>
    <mergeCell ref="B20:B21"/>
    <mergeCell ref="C20:C21"/>
    <mergeCell ref="B22:B23"/>
    <mergeCell ref="C22:C23"/>
    <mergeCell ref="B24:B25"/>
    <mergeCell ref="C24:C25"/>
    <mergeCell ref="B14:B15"/>
    <mergeCell ref="C14:C15"/>
    <mergeCell ref="B16:B17"/>
    <mergeCell ref="C16:C17"/>
    <mergeCell ref="B18:B19"/>
    <mergeCell ref="C18:C19"/>
    <mergeCell ref="B32:B33"/>
    <mergeCell ref="C32:C33"/>
    <mergeCell ref="B34:B35"/>
    <mergeCell ref="C34:C35"/>
    <mergeCell ref="B36:B37"/>
    <mergeCell ref="C36:C37"/>
    <mergeCell ref="B26:B27"/>
    <mergeCell ref="C26:C27"/>
    <mergeCell ref="B28:B29"/>
    <mergeCell ref="C28:C29"/>
    <mergeCell ref="B30:B31"/>
    <mergeCell ref="C30:C31"/>
    <mergeCell ref="B44:B45"/>
    <mergeCell ref="C44:C45"/>
    <mergeCell ref="B46:B47"/>
    <mergeCell ref="C46:C47"/>
    <mergeCell ref="B48:B49"/>
    <mergeCell ref="C48:C49"/>
    <mergeCell ref="B38:B39"/>
    <mergeCell ref="C38:C39"/>
    <mergeCell ref="B40:B41"/>
    <mergeCell ref="C40:C41"/>
    <mergeCell ref="B42:B43"/>
    <mergeCell ref="C42:C43"/>
    <mergeCell ref="B54:B55"/>
    <mergeCell ref="C54:C55"/>
    <mergeCell ref="B56:B57"/>
    <mergeCell ref="C56:C57"/>
    <mergeCell ref="B58:B59"/>
    <mergeCell ref="C58:C59"/>
    <mergeCell ref="B50:B51"/>
    <mergeCell ref="C50:C51"/>
    <mergeCell ref="B52:B53"/>
    <mergeCell ref="C52:C53"/>
    <mergeCell ref="B66:B67"/>
    <mergeCell ref="C66:C67"/>
    <mergeCell ref="B68:B69"/>
    <mergeCell ref="C68:C69"/>
    <mergeCell ref="B70:B71"/>
    <mergeCell ref="C70:C71"/>
    <mergeCell ref="B60:B61"/>
    <mergeCell ref="C60:C61"/>
    <mergeCell ref="B62:B63"/>
    <mergeCell ref="C62:C63"/>
    <mergeCell ref="B64:B65"/>
    <mergeCell ref="C64:C65"/>
    <mergeCell ref="B78:B79"/>
    <mergeCell ref="C78:C79"/>
    <mergeCell ref="B80:B81"/>
    <mergeCell ref="C80:C81"/>
    <mergeCell ref="B82:B83"/>
    <mergeCell ref="C82:C83"/>
    <mergeCell ref="B72:B73"/>
    <mergeCell ref="C72:C73"/>
    <mergeCell ref="B74:B75"/>
    <mergeCell ref="C74:C75"/>
    <mergeCell ref="B76:B77"/>
    <mergeCell ref="C76:C77"/>
    <mergeCell ref="B90:B91"/>
    <mergeCell ref="C90:C91"/>
    <mergeCell ref="B92:B93"/>
    <mergeCell ref="C92:C93"/>
    <mergeCell ref="B94:B95"/>
    <mergeCell ref="C94:C95"/>
    <mergeCell ref="B84:B85"/>
    <mergeCell ref="C84:C85"/>
    <mergeCell ref="B86:B87"/>
    <mergeCell ref="C86:C87"/>
    <mergeCell ref="B88:B89"/>
    <mergeCell ref="C88:C89"/>
    <mergeCell ref="B102:B103"/>
    <mergeCell ref="C102:C103"/>
    <mergeCell ref="B104:B105"/>
    <mergeCell ref="C104:C105"/>
    <mergeCell ref="B106:B107"/>
    <mergeCell ref="C106:C107"/>
    <mergeCell ref="B96:B97"/>
    <mergeCell ref="C96:C97"/>
    <mergeCell ref="B98:B99"/>
    <mergeCell ref="C98:C99"/>
    <mergeCell ref="B100:B101"/>
    <mergeCell ref="C100:C101"/>
    <mergeCell ref="B114:B115"/>
    <mergeCell ref="C114:C115"/>
    <mergeCell ref="B116:B117"/>
    <mergeCell ref="C116:C117"/>
    <mergeCell ref="B118:B119"/>
    <mergeCell ref="C118:C119"/>
    <mergeCell ref="B108:B109"/>
    <mergeCell ref="C108:C109"/>
    <mergeCell ref="B110:B111"/>
    <mergeCell ref="C110:C111"/>
    <mergeCell ref="B112:B113"/>
    <mergeCell ref="C112:C113"/>
    <mergeCell ref="B126:B127"/>
    <mergeCell ref="C126:C127"/>
    <mergeCell ref="B128:B129"/>
    <mergeCell ref="C128:C129"/>
    <mergeCell ref="B130:B131"/>
    <mergeCell ref="C130:C131"/>
    <mergeCell ref="B120:B121"/>
    <mergeCell ref="C120:C121"/>
    <mergeCell ref="B122:B123"/>
    <mergeCell ref="C122:C123"/>
    <mergeCell ref="B124:B125"/>
    <mergeCell ref="C124:C125"/>
    <mergeCell ref="B138:B139"/>
    <mergeCell ref="C138:C139"/>
    <mergeCell ref="B140:B141"/>
    <mergeCell ref="C140:C141"/>
    <mergeCell ref="B142:B143"/>
    <mergeCell ref="C142:C143"/>
    <mergeCell ref="B132:B133"/>
    <mergeCell ref="C132:C133"/>
    <mergeCell ref="B134:B135"/>
    <mergeCell ref="C134:C135"/>
    <mergeCell ref="B136:B137"/>
    <mergeCell ref="C136:C137"/>
    <mergeCell ref="B150:B151"/>
    <mergeCell ref="C150:C151"/>
    <mergeCell ref="B152:B153"/>
    <mergeCell ref="C152:C153"/>
    <mergeCell ref="B144:B145"/>
    <mergeCell ref="C144:C145"/>
    <mergeCell ref="B146:B147"/>
    <mergeCell ref="C146:C147"/>
    <mergeCell ref="B148:B149"/>
    <mergeCell ref="C148:C14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P26"/>
  <sheetViews>
    <sheetView topLeftCell="B1" workbookViewId="0">
      <selection activeCell="T19" sqref="T19"/>
    </sheetView>
  </sheetViews>
  <sheetFormatPr defaultColWidth="9.109375" defaultRowHeight="14.4"/>
  <cols>
    <col min="1" max="1" width="0" hidden="1" customWidth="1"/>
    <col min="2" max="2" width="8.44140625" bestFit="1" customWidth="1"/>
    <col min="3" max="3" width="5.5546875" bestFit="1" customWidth="1"/>
    <col min="4" max="4" width="23" bestFit="1" customWidth="1"/>
    <col min="5" max="5" width="11.44140625" bestFit="1" customWidth="1"/>
    <col min="6" max="6" width="5.109375" bestFit="1" customWidth="1"/>
    <col min="7" max="7" width="0" hidden="1" customWidth="1"/>
    <col min="8" max="8" width="10.6640625" bestFit="1" customWidth="1"/>
    <col min="9" max="9" width="8.33203125" customWidth="1"/>
    <col min="10" max="18" width="0" hidden="1" customWidth="1"/>
    <col min="19" max="20" width="5.44140625" bestFit="1" customWidth="1"/>
    <col min="21" max="26" width="9.109375" hidden="1" customWidth="1"/>
    <col min="27" max="28" width="5.44140625" bestFit="1" customWidth="1"/>
    <col min="29" max="29" width="5.6640625" bestFit="1" customWidth="1"/>
    <col min="30" max="30" width="5" bestFit="1" customWidth="1"/>
    <col min="31" max="31" width="5.44140625" bestFit="1" customWidth="1"/>
    <col min="32" max="32" width="9.109375" hidden="1" customWidth="1"/>
    <col min="33" max="33" width="5.5546875" bestFit="1" customWidth="1"/>
    <col min="34" max="43" width="0" hidden="1" customWidth="1"/>
    <col min="44" max="44" width="5.6640625" bestFit="1" customWidth="1"/>
    <col min="45" max="45" width="6" bestFit="1" customWidth="1"/>
    <col min="46" max="46" width="9.109375" hidden="1" customWidth="1"/>
    <col min="47" max="47" width="6.109375" bestFit="1" customWidth="1"/>
    <col min="48" max="48" width="6.44140625" bestFit="1" customWidth="1"/>
    <col min="49" max="49" width="5.44140625" bestFit="1" customWidth="1"/>
    <col min="50" max="50" width="25" customWidth="1"/>
  </cols>
  <sheetData>
    <row r="1" spans="1:94">
      <c r="B1" t="s">
        <v>0</v>
      </c>
      <c r="C1" t="s">
        <v>0</v>
      </c>
      <c r="D1" t="s">
        <v>0</v>
      </c>
      <c r="E1" t="s">
        <v>0</v>
      </c>
      <c r="H1" t="s">
        <v>0</v>
      </c>
      <c r="I1" t="s">
        <v>0</v>
      </c>
      <c r="S1" t="s">
        <v>0</v>
      </c>
      <c r="T1" t="s">
        <v>0</v>
      </c>
      <c r="AA1" t="s">
        <v>0</v>
      </c>
      <c r="AB1" t="s">
        <v>0</v>
      </c>
      <c r="AC1" t="s">
        <v>0</v>
      </c>
      <c r="AD1" s="46" t="s">
        <v>1</v>
      </c>
      <c r="AE1" t="s">
        <v>0</v>
      </c>
      <c r="AG1" t="s">
        <v>0</v>
      </c>
      <c r="AR1" t="s">
        <v>0</v>
      </c>
      <c r="AS1" t="s">
        <v>0</v>
      </c>
      <c r="AU1" t="s">
        <v>0</v>
      </c>
      <c r="AV1" t="s">
        <v>0</v>
      </c>
      <c r="AW1" t="s">
        <v>0</v>
      </c>
      <c r="AX1" t="s">
        <v>0</v>
      </c>
      <c r="AY1" s="204" t="s">
        <v>2</v>
      </c>
      <c r="AZ1" s="204"/>
    </row>
    <row r="2" spans="1:94" s="56" customFormat="1">
      <c r="A2" s="47" t="s">
        <v>3</v>
      </c>
      <c r="B2" s="48" t="s">
        <v>4</v>
      </c>
      <c r="C2" s="48" t="s">
        <v>5</v>
      </c>
      <c r="D2" s="48" t="s">
        <v>6</v>
      </c>
      <c r="E2" s="48" t="s">
        <v>7</v>
      </c>
      <c r="F2" s="48" t="s">
        <v>8</v>
      </c>
      <c r="G2" s="49" t="s">
        <v>9</v>
      </c>
      <c r="H2" s="48" t="s">
        <v>10</v>
      </c>
      <c r="I2" s="45" t="s">
        <v>14</v>
      </c>
      <c r="J2" s="47" t="s">
        <v>47</v>
      </c>
      <c r="K2" s="47" t="s">
        <v>48</v>
      </c>
      <c r="L2" s="47" t="s">
        <v>49</v>
      </c>
      <c r="M2" s="47" t="s">
        <v>50</v>
      </c>
      <c r="N2" s="47" t="s">
        <v>51</v>
      </c>
      <c r="O2" s="47" t="s">
        <v>52</v>
      </c>
      <c r="P2" s="47" t="s">
        <v>18</v>
      </c>
      <c r="Q2" s="47" t="s">
        <v>53</v>
      </c>
      <c r="R2" s="47" t="s">
        <v>54</v>
      </c>
      <c r="S2" s="50" t="s">
        <v>24</v>
      </c>
      <c r="T2" s="50" t="s">
        <v>55</v>
      </c>
      <c r="U2" s="51" t="s">
        <v>26</v>
      </c>
      <c r="V2" s="51" t="s">
        <v>56</v>
      </c>
      <c r="W2" s="51" t="s">
        <v>57</v>
      </c>
      <c r="X2" s="51" t="s">
        <v>27</v>
      </c>
      <c r="Y2" s="52" t="s">
        <v>29</v>
      </c>
      <c r="Z2" s="51" t="s">
        <v>28</v>
      </c>
      <c r="AA2" s="53" t="s">
        <v>58</v>
      </c>
      <c r="AB2" s="50" t="s">
        <v>59</v>
      </c>
      <c r="AC2" s="50" t="s">
        <v>30</v>
      </c>
      <c r="AD2" s="48" t="s">
        <v>31</v>
      </c>
      <c r="AE2" s="54" t="s">
        <v>60</v>
      </c>
      <c r="AF2" s="54" t="s">
        <v>32</v>
      </c>
      <c r="AG2" s="54" t="s">
        <v>33</v>
      </c>
      <c r="AH2" s="51" t="s">
        <v>34</v>
      </c>
      <c r="AI2" s="47" t="s">
        <v>61</v>
      </c>
      <c r="AJ2" s="47" t="s">
        <v>62</v>
      </c>
      <c r="AK2" s="47" t="s">
        <v>63</v>
      </c>
      <c r="AL2" s="47" t="s">
        <v>64</v>
      </c>
      <c r="AM2" s="55" t="s">
        <v>65</v>
      </c>
      <c r="AN2" s="55" t="s">
        <v>66</v>
      </c>
      <c r="AO2" s="55" t="s">
        <v>23</v>
      </c>
      <c r="AP2" s="47" t="s">
        <v>67</v>
      </c>
      <c r="AQ2" s="47" t="s">
        <v>68</v>
      </c>
      <c r="AR2" s="53" t="s">
        <v>69</v>
      </c>
      <c r="AS2" s="48" t="s">
        <v>70</v>
      </c>
      <c r="AT2" s="47" t="s">
        <v>71</v>
      </c>
      <c r="AU2" s="48" t="s">
        <v>72</v>
      </c>
      <c r="AV2" s="53" t="s">
        <v>73</v>
      </c>
      <c r="AW2" s="53" t="s">
        <v>74</v>
      </c>
      <c r="AX2" s="48" t="s">
        <v>45</v>
      </c>
      <c r="AY2" s="48" t="s">
        <v>40</v>
      </c>
      <c r="AZ2" s="48" t="s">
        <v>41</v>
      </c>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row>
    <row r="3" spans="1:94">
      <c r="A3" s="19"/>
      <c r="B3" s="23" t="s">
        <v>44</v>
      </c>
      <c r="C3" s="23" t="s">
        <v>42</v>
      </c>
      <c r="D3" s="58" t="s">
        <v>148</v>
      </c>
      <c r="E3" s="59" t="s">
        <v>149</v>
      </c>
      <c r="F3" s="23">
        <v>4324</v>
      </c>
      <c r="G3" s="19"/>
      <c r="H3" s="60">
        <v>44757</v>
      </c>
      <c r="I3" s="23" t="s">
        <v>43</v>
      </c>
      <c r="J3" s="19"/>
      <c r="K3" s="19"/>
      <c r="L3" s="19"/>
      <c r="M3" s="19"/>
      <c r="N3" s="19"/>
      <c r="O3" s="19"/>
      <c r="P3" s="19"/>
      <c r="Q3" s="19"/>
      <c r="R3" s="19"/>
      <c r="S3" s="23"/>
      <c r="T3" s="61"/>
      <c r="U3" s="19"/>
      <c r="V3" s="19"/>
      <c r="W3" s="19"/>
      <c r="X3" s="19"/>
      <c r="Y3" s="19"/>
      <c r="Z3" s="19"/>
      <c r="AA3" s="23"/>
      <c r="AB3" s="23"/>
      <c r="AC3" s="23"/>
      <c r="AD3" s="23"/>
      <c r="AE3" s="23"/>
      <c r="AF3" s="19"/>
      <c r="AG3" s="23"/>
      <c r="AH3" s="19"/>
      <c r="AI3" s="19"/>
      <c r="AJ3" s="19"/>
      <c r="AK3" s="19"/>
      <c r="AL3" s="19"/>
      <c r="AM3" s="19"/>
      <c r="AN3" s="19"/>
      <c r="AO3" s="19"/>
      <c r="AP3" s="19"/>
      <c r="AQ3" s="19"/>
      <c r="AR3" s="23"/>
      <c r="AS3" s="23"/>
      <c r="AT3" s="19"/>
      <c r="AU3" s="23"/>
      <c r="AV3" s="23"/>
      <c r="AW3" s="23"/>
      <c r="AX3" s="23"/>
      <c r="AY3" s="23"/>
      <c r="AZ3" s="23"/>
      <c r="BA3" s="62"/>
    </row>
    <row r="4" spans="1:94" ht="27">
      <c r="A4" s="19"/>
      <c r="B4" s="23"/>
      <c r="C4" s="23"/>
      <c r="D4" s="58" t="s">
        <v>150</v>
      </c>
      <c r="E4" s="59" t="s">
        <v>75</v>
      </c>
      <c r="F4" s="23"/>
      <c r="G4" s="19"/>
      <c r="H4" s="23"/>
      <c r="I4" s="23"/>
      <c r="J4" s="19"/>
      <c r="K4" s="19"/>
      <c r="L4" s="19"/>
      <c r="M4" s="19"/>
      <c r="N4" s="19"/>
      <c r="O4" s="19"/>
      <c r="P4" s="19"/>
      <c r="Q4" s="19"/>
      <c r="R4" s="19"/>
      <c r="S4" s="23"/>
      <c r="T4" s="61"/>
      <c r="U4" s="19"/>
      <c r="V4" s="19"/>
      <c r="W4" s="19"/>
      <c r="X4" s="19"/>
      <c r="Y4" s="19"/>
      <c r="Z4" s="19"/>
      <c r="AA4" s="23"/>
      <c r="AB4" s="23"/>
      <c r="AC4" s="23"/>
      <c r="AD4" s="23"/>
      <c r="AE4" s="23"/>
      <c r="AF4" s="19"/>
      <c r="AG4" s="23"/>
      <c r="AH4" s="19"/>
      <c r="AI4" s="19"/>
      <c r="AJ4" s="19"/>
      <c r="AK4" s="19"/>
      <c r="AL4" s="19"/>
      <c r="AM4" s="19"/>
      <c r="AN4" s="19"/>
      <c r="AO4" s="19"/>
      <c r="AP4" s="19"/>
      <c r="AQ4" s="19"/>
      <c r="AR4" s="23"/>
      <c r="AS4" s="23"/>
      <c r="AT4" s="19"/>
      <c r="AU4" s="23"/>
      <c r="AV4" s="23"/>
      <c r="AW4" s="23"/>
      <c r="AX4" s="23"/>
      <c r="AY4" s="23"/>
      <c r="AZ4" s="23"/>
    </row>
    <row r="5" spans="1:94">
      <c r="A5" s="19"/>
      <c r="B5" s="23" t="s">
        <v>44</v>
      </c>
      <c r="C5" s="23" t="s">
        <v>42</v>
      </c>
      <c r="D5" s="58" t="s">
        <v>151</v>
      </c>
      <c r="E5" s="59" t="s">
        <v>152</v>
      </c>
      <c r="F5" s="23">
        <v>4324</v>
      </c>
      <c r="G5" s="19"/>
      <c r="H5" s="60">
        <v>44758</v>
      </c>
      <c r="I5" s="23" t="s">
        <v>153</v>
      </c>
      <c r="J5" s="19"/>
      <c r="K5" s="19"/>
      <c r="L5" s="19"/>
      <c r="M5" s="19"/>
      <c r="N5" s="19"/>
      <c r="O5" s="19"/>
      <c r="P5" s="19"/>
      <c r="Q5" s="19"/>
      <c r="R5" s="19"/>
      <c r="S5" s="23"/>
      <c r="T5" s="61"/>
      <c r="U5" s="19"/>
      <c r="V5" s="19"/>
      <c r="W5" s="19"/>
      <c r="X5" s="19"/>
      <c r="Y5" s="19"/>
      <c r="Z5" s="19"/>
      <c r="AA5" s="23"/>
      <c r="AB5" s="23"/>
      <c r="AC5" s="23"/>
      <c r="AD5" s="23"/>
      <c r="AE5" s="23"/>
      <c r="AF5" s="19"/>
      <c r="AG5" s="23"/>
      <c r="AH5" s="19"/>
      <c r="AI5" s="19"/>
      <c r="AJ5" s="19"/>
      <c r="AK5" s="19"/>
      <c r="AL5" s="19"/>
      <c r="AM5" s="19"/>
      <c r="AN5" s="19"/>
      <c r="AO5" s="19"/>
      <c r="AP5" s="19"/>
      <c r="AQ5" s="19"/>
      <c r="AR5" s="23"/>
      <c r="AS5" s="23"/>
      <c r="AT5" s="19"/>
      <c r="AU5" s="23"/>
      <c r="AV5" s="23"/>
      <c r="AW5" s="23"/>
      <c r="AX5" s="23"/>
      <c r="AY5" s="23"/>
      <c r="AZ5" s="23"/>
    </row>
    <row r="6" spans="1:94" ht="27">
      <c r="A6" s="19"/>
      <c r="B6" s="23"/>
      <c r="C6" s="23"/>
      <c r="D6" s="58" t="s">
        <v>154</v>
      </c>
      <c r="E6" s="59" t="s">
        <v>75</v>
      </c>
      <c r="F6" s="23"/>
      <c r="G6" s="19"/>
      <c r="H6" s="23"/>
      <c r="I6" s="23"/>
      <c r="J6" s="19"/>
      <c r="K6" s="19"/>
      <c r="L6" s="19"/>
      <c r="M6" s="19"/>
      <c r="N6" s="19"/>
      <c r="O6" s="19"/>
      <c r="P6" s="19"/>
      <c r="Q6" s="19"/>
      <c r="R6" s="19"/>
      <c r="S6" s="23"/>
      <c r="T6" s="61"/>
      <c r="U6" s="19"/>
      <c r="V6" s="19"/>
      <c r="W6" s="19"/>
      <c r="X6" s="19"/>
      <c r="Y6" s="19"/>
      <c r="Z6" s="19"/>
      <c r="AA6" s="23"/>
      <c r="AB6" s="23"/>
      <c r="AC6" s="23"/>
      <c r="AD6" s="23"/>
      <c r="AE6" s="23"/>
      <c r="AF6" s="19"/>
      <c r="AG6" s="23"/>
      <c r="AH6" s="19"/>
      <c r="AI6" s="19"/>
      <c r="AJ6" s="19"/>
      <c r="AK6" s="19"/>
      <c r="AL6" s="19"/>
      <c r="AM6" s="19"/>
      <c r="AN6" s="19"/>
      <c r="AO6" s="19"/>
      <c r="AP6" s="19"/>
      <c r="AQ6" s="19"/>
      <c r="AR6" s="23"/>
      <c r="AS6" s="23"/>
      <c r="AT6" s="19"/>
      <c r="AU6" s="23"/>
      <c r="AV6" s="23"/>
      <c r="AW6" s="23"/>
      <c r="AX6" s="23"/>
      <c r="AY6" s="23"/>
      <c r="AZ6" s="23"/>
    </row>
    <row r="7" spans="1:94">
      <c r="A7" s="19"/>
      <c r="B7" s="23" t="s">
        <v>44</v>
      </c>
      <c r="C7" s="23" t="s">
        <v>42</v>
      </c>
      <c r="D7" s="58" t="s">
        <v>155</v>
      </c>
      <c r="E7" s="59" t="s">
        <v>156</v>
      </c>
      <c r="F7" s="23">
        <v>4324</v>
      </c>
      <c r="G7" s="19"/>
      <c r="H7" s="60">
        <v>44762</v>
      </c>
      <c r="I7" s="23" t="s">
        <v>153</v>
      </c>
      <c r="J7" s="19"/>
      <c r="K7" s="19"/>
      <c r="L7" s="19"/>
      <c r="M7" s="19"/>
      <c r="N7" s="19"/>
      <c r="O7" s="19"/>
      <c r="P7" s="19"/>
      <c r="Q7" s="19"/>
      <c r="R7" s="19"/>
      <c r="S7" s="23"/>
      <c r="T7" s="61"/>
      <c r="U7" s="19"/>
      <c r="V7" s="19"/>
      <c r="W7" s="19"/>
      <c r="X7" s="19"/>
      <c r="Y7" s="19"/>
      <c r="Z7" s="19"/>
      <c r="AA7" s="23"/>
      <c r="AB7" s="23"/>
      <c r="AC7" s="23"/>
      <c r="AD7" s="23"/>
      <c r="AE7" s="23"/>
      <c r="AF7" s="19"/>
      <c r="AG7" s="23"/>
      <c r="AH7" s="19"/>
      <c r="AI7" s="19"/>
      <c r="AJ7" s="19"/>
      <c r="AK7" s="19"/>
      <c r="AL7" s="19"/>
      <c r="AM7" s="19"/>
      <c r="AN7" s="19"/>
      <c r="AO7" s="19"/>
      <c r="AP7" s="19"/>
      <c r="AQ7" s="19"/>
      <c r="AR7" s="23"/>
      <c r="AS7" s="23"/>
      <c r="AT7" s="19"/>
      <c r="AU7" s="23"/>
      <c r="AV7" s="23"/>
      <c r="AW7" s="23"/>
      <c r="AX7" s="23"/>
      <c r="AY7" s="23"/>
      <c r="AZ7" s="23"/>
    </row>
    <row r="8" spans="1:94" ht="27">
      <c r="A8" s="19"/>
      <c r="B8" s="23"/>
      <c r="C8" s="23"/>
      <c r="D8" s="58" t="s">
        <v>157</v>
      </c>
      <c r="E8" s="59" t="s">
        <v>75</v>
      </c>
      <c r="F8" s="23"/>
      <c r="G8" s="19"/>
      <c r="H8" s="23"/>
      <c r="I8" s="23"/>
      <c r="J8" s="19"/>
      <c r="K8" s="19"/>
      <c r="L8" s="19"/>
      <c r="M8" s="19"/>
      <c r="N8" s="19"/>
      <c r="O8" s="19"/>
      <c r="P8" s="19"/>
      <c r="Q8" s="19"/>
      <c r="R8" s="19"/>
      <c r="S8" s="23"/>
      <c r="T8" s="61"/>
      <c r="U8" s="19"/>
      <c r="V8" s="19"/>
      <c r="W8" s="19"/>
      <c r="X8" s="19"/>
      <c r="Y8" s="19"/>
      <c r="Z8" s="19"/>
      <c r="AA8" s="23"/>
      <c r="AB8" s="23"/>
      <c r="AC8" s="23"/>
      <c r="AD8" s="23"/>
      <c r="AE8" s="23"/>
      <c r="AF8" s="19"/>
      <c r="AG8" s="23"/>
      <c r="AH8" s="19"/>
      <c r="AI8" s="19"/>
      <c r="AJ8" s="19"/>
      <c r="AK8" s="19"/>
      <c r="AL8" s="19"/>
      <c r="AM8" s="19"/>
      <c r="AN8" s="19"/>
      <c r="AO8" s="19"/>
      <c r="AP8" s="19"/>
      <c r="AQ8" s="19"/>
      <c r="AR8" s="23"/>
      <c r="AS8" s="23"/>
      <c r="AT8" s="19"/>
      <c r="AU8" s="23"/>
      <c r="AV8" s="23"/>
      <c r="AW8" s="23"/>
      <c r="AX8" s="23"/>
      <c r="AY8" s="23"/>
      <c r="AZ8" s="23"/>
    </row>
    <row r="9" spans="1:94">
      <c r="A9" s="19"/>
      <c r="B9" s="23" t="s">
        <v>44</v>
      </c>
      <c r="C9" s="23" t="s">
        <v>42</v>
      </c>
      <c r="D9" s="58" t="s">
        <v>158</v>
      </c>
      <c r="E9" s="59" t="s">
        <v>152</v>
      </c>
      <c r="F9" s="23">
        <v>4324</v>
      </c>
      <c r="G9" s="19"/>
      <c r="H9" s="60">
        <v>44760</v>
      </c>
      <c r="I9" s="23" t="s">
        <v>159</v>
      </c>
      <c r="J9" s="19"/>
      <c r="K9" s="19"/>
      <c r="L9" s="19"/>
      <c r="M9" s="19"/>
      <c r="N9" s="19"/>
      <c r="O9" s="19"/>
      <c r="P9" s="19"/>
      <c r="Q9" s="19"/>
      <c r="R9" s="19"/>
      <c r="S9" s="23"/>
      <c r="T9" s="61"/>
      <c r="U9" s="19"/>
      <c r="V9" s="19"/>
      <c r="W9" s="19"/>
      <c r="X9" s="19"/>
      <c r="Y9" s="19"/>
      <c r="Z9" s="19"/>
      <c r="AA9" s="23"/>
      <c r="AB9" s="23"/>
      <c r="AC9" s="23"/>
      <c r="AD9" s="23"/>
      <c r="AE9" s="23"/>
      <c r="AF9" s="19"/>
      <c r="AG9" s="23"/>
      <c r="AH9" s="19"/>
      <c r="AI9" s="19"/>
      <c r="AJ9" s="19"/>
      <c r="AK9" s="19"/>
      <c r="AL9" s="19"/>
      <c r="AM9" s="19"/>
      <c r="AN9" s="19"/>
      <c r="AO9" s="19"/>
      <c r="AP9" s="19"/>
      <c r="AQ9" s="19"/>
      <c r="AR9" s="23"/>
      <c r="AS9" s="23"/>
      <c r="AT9" s="19"/>
      <c r="AU9" s="23"/>
      <c r="AV9" s="23"/>
      <c r="AW9" s="23"/>
      <c r="AX9" s="23"/>
      <c r="AY9" s="23"/>
      <c r="AZ9" s="23"/>
    </row>
    <row r="10" spans="1:94" ht="27">
      <c r="A10" s="19"/>
      <c r="B10" s="23"/>
      <c r="C10" s="23"/>
      <c r="D10" s="58" t="s">
        <v>160</v>
      </c>
      <c r="E10" s="59" t="s">
        <v>161</v>
      </c>
      <c r="F10" s="23"/>
      <c r="G10" s="19"/>
      <c r="H10" s="23"/>
      <c r="I10" s="23"/>
      <c r="J10" s="19"/>
      <c r="K10" s="19"/>
      <c r="L10" s="19"/>
      <c r="M10" s="19"/>
      <c r="N10" s="19"/>
      <c r="O10" s="19"/>
      <c r="P10" s="19"/>
      <c r="Q10" s="19"/>
      <c r="R10" s="19"/>
      <c r="S10" s="23"/>
      <c r="T10" s="61"/>
      <c r="U10" s="19"/>
      <c r="V10" s="19"/>
      <c r="W10" s="19"/>
      <c r="X10" s="19"/>
      <c r="Y10" s="19"/>
      <c r="Z10" s="19"/>
      <c r="AA10" s="23"/>
      <c r="AB10" s="23"/>
      <c r="AC10" s="23"/>
      <c r="AD10" s="23"/>
      <c r="AE10" s="23"/>
      <c r="AF10" s="19"/>
      <c r="AG10" s="23"/>
      <c r="AH10" s="19"/>
      <c r="AI10" s="19"/>
      <c r="AJ10" s="19"/>
      <c r="AK10" s="19"/>
      <c r="AL10" s="19"/>
      <c r="AM10" s="19"/>
      <c r="AN10" s="19"/>
      <c r="AO10" s="19"/>
      <c r="AP10" s="19"/>
      <c r="AQ10" s="19"/>
      <c r="AR10" s="23"/>
      <c r="AS10" s="23"/>
      <c r="AT10" s="19"/>
      <c r="AU10" s="23"/>
      <c r="AV10" s="23"/>
      <c r="AW10" s="23"/>
      <c r="AX10" s="23"/>
      <c r="AY10" s="23"/>
      <c r="AZ10" s="23"/>
    </row>
    <row r="11" spans="1:94">
      <c r="A11" s="19"/>
      <c r="B11" s="23" t="s">
        <v>44</v>
      </c>
      <c r="C11" s="23" t="s">
        <v>42</v>
      </c>
      <c r="D11" s="58" t="s">
        <v>162</v>
      </c>
      <c r="E11" s="59" t="s">
        <v>156</v>
      </c>
      <c r="F11" s="23">
        <v>4324</v>
      </c>
      <c r="G11" s="19"/>
      <c r="H11" s="60">
        <v>44758</v>
      </c>
      <c r="I11" s="23" t="s">
        <v>163</v>
      </c>
      <c r="J11" s="19"/>
      <c r="K11" s="19"/>
      <c r="L11" s="19"/>
      <c r="M11" s="19"/>
      <c r="N11" s="19"/>
      <c r="O11" s="19"/>
      <c r="P11" s="19"/>
      <c r="Q11" s="19"/>
      <c r="R11" s="19"/>
      <c r="S11" s="23"/>
      <c r="T11" s="61"/>
      <c r="U11" s="19"/>
      <c r="V11" s="19"/>
      <c r="W11" s="19"/>
      <c r="X11" s="19"/>
      <c r="Y11" s="19"/>
      <c r="Z11" s="19"/>
      <c r="AA11" s="23"/>
      <c r="AB11" s="23"/>
      <c r="AC11" s="23"/>
      <c r="AD11" s="23"/>
      <c r="AE11" s="23"/>
      <c r="AF11" s="19"/>
      <c r="AG11" s="23"/>
      <c r="AH11" s="19"/>
      <c r="AI11" s="19"/>
      <c r="AJ11" s="19"/>
      <c r="AK11" s="19"/>
      <c r="AL11" s="19"/>
      <c r="AM11" s="19"/>
      <c r="AN11" s="19"/>
      <c r="AO11" s="19"/>
      <c r="AP11" s="19"/>
      <c r="AQ11" s="19"/>
      <c r="AR11" s="23"/>
      <c r="AS11" s="23"/>
      <c r="AT11" s="19"/>
      <c r="AU11" s="23"/>
      <c r="AV11" s="23"/>
      <c r="AW11" s="23"/>
      <c r="AX11" s="23"/>
      <c r="AY11" s="23"/>
      <c r="AZ11" s="23"/>
    </row>
    <row r="12" spans="1:94" ht="27">
      <c r="A12" s="19"/>
      <c r="B12" s="23"/>
      <c r="C12" s="23"/>
      <c r="D12" s="58" t="s">
        <v>164</v>
      </c>
      <c r="E12" s="59" t="s">
        <v>75</v>
      </c>
      <c r="F12" s="23"/>
      <c r="G12" s="19"/>
      <c r="H12" s="23"/>
      <c r="I12" s="23"/>
      <c r="J12" s="19"/>
      <c r="K12" s="19"/>
      <c r="L12" s="19"/>
      <c r="M12" s="19"/>
      <c r="N12" s="19"/>
      <c r="O12" s="19"/>
      <c r="P12" s="19"/>
      <c r="Q12" s="19"/>
      <c r="R12" s="19"/>
      <c r="S12" s="23"/>
      <c r="T12" s="61"/>
      <c r="U12" s="19"/>
      <c r="V12" s="19"/>
      <c r="W12" s="19"/>
      <c r="X12" s="19"/>
      <c r="Y12" s="19"/>
      <c r="Z12" s="19"/>
      <c r="AA12" s="23"/>
      <c r="AB12" s="23"/>
      <c r="AC12" s="23"/>
      <c r="AD12" s="23"/>
      <c r="AE12" s="23"/>
      <c r="AF12" s="19"/>
      <c r="AG12" s="23"/>
      <c r="AH12" s="19"/>
      <c r="AI12" s="19"/>
      <c r="AJ12" s="19"/>
      <c r="AK12" s="19"/>
      <c r="AL12" s="19"/>
      <c r="AM12" s="19"/>
      <c r="AN12" s="19"/>
      <c r="AO12" s="19"/>
      <c r="AP12" s="19"/>
      <c r="AQ12" s="19"/>
      <c r="AR12" s="23"/>
      <c r="AS12" s="23"/>
      <c r="AT12" s="19"/>
      <c r="AU12" s="23"/>
      <c r="AV12" s="23"/>
      <c r="AW12" s="23"/>
      <c r="AX12" s="23"/>
      <c r="AY12" s="23"/>
      <c r="AZ12" s="23"/>
    </row>
    <row r="13" spans="1:94">
      <c r="A13" s="19"/>
      <c r="B13" s="23" t="s">
        <v>44</v>
      </c>
      <c r="C13" s="23" t="s">
        <v>42</v>
      </c>
      <c r="D13" s="58" t="s">
        <v>165</v>
      </c>
      <c r="E13" s="59" t="s">
        <v>152</v>
      </c>
      <c r="F13" s="23">
        <v>4324</v>
      </c>
      <c r="G13" s="19"/>
      <c r="H13" s="60">
        <v>44764</v>
      </c>
      <c r="I13" s="23" t="s">
        <v>163</v>
      </c>
      <c r="J13" s="19"/>
      <c r="K13" s="19"/>
      <c r="L13" s="19"/>
      <c r="M13" s="19"/>
      <c r="N13" s="19"/>
      <c r="O13" s="19"/>
      <c r="P13" s="19"/>
      <c r="Q13" s="19"/>
      <c r="R13" s="19"/>
      <c r="S13" s="23"/>
      <c r="T13" s="61"/>
      <c r="U13" s="19"/>
      <c r="V13" s="19"/>
      <c r="W13" s="19"/>
      <c r="X13" s="19"/>
      <c r="Y13" s="19"/>
      <c r="Z13" s="19"/>
      <c r="AA13" s="23"/>
      <c r="AB13" s="23"/>
      <c r="AC13" s="23"/>
      <c r="AD13" s="23"/>
      <c r="AE13" s="23"/>
      <c r="AF13" s="19"/>
      <c r="AG13" s="23"/>
      <c r="AH13" s="19"/>
      <c r="AI13" s="19"/>
      <c r="AJ13" s="19"/>
      <c r="AK13" s="19"/>
      <c r="AL13" s="19"/>
      <c r="AM13" s="19"/>
      <c r="AN13" s="19"/>
      <c r="AO13" s="19"/>
      <c r="AP13" s="19"/>
      <c r="AQ13" s="19"/>
      <c r="AR13" s="23"/>
      <c r="AS13" s="23"/>
      <c r="AT13" s="19"/>
      <c r="AU13" s="23"/>
      <c r="AV13" s="23"/>
      <c r="AW13" s="23"/>
      <c r="AX13" s="23"/>
      <c r="AY13" s="23"/>
      <c r="AZ13" s="23"/>
    </row>
    <row r="14" spans="1:94" ht="27">
      <c r="A14" s="19"/>
      <c r="B14" s="23"/>
      <c r="C14" s="23"/>
      <c r="D14" s="58" t="s">
        <v>76</v>
      </c>
      <c r="E14" s="59" t="s">
        <v>75</v>
      </c>
      <c r="F14" s="23"/>
      <c r="G14" s="19"/>
      <c r="H14" s="23"/>
      <c r="I14" s="23"/>
      <c r="J14" s="19"/>
      <c r="K14" s="19"/>
      <c r="L14" s="19"/>
      <c r="M14" s="19"/>
      <c r="N14" s="19"/>
      <c r="O14" s="19"/>
      <c r="P14" s="19"/>
      <c r="Q14" s="19"/>
      <c r="R14" s="19"/>
      <c r="S14" s="23"/>
      <c r="T14" s="61"/>
      <c r="U14" s="19"/>
      <c r="V14" s="19"/>
      <c r="W14" s="19"/>
      <c r="X14" s="19"/>
      <c r="Y14" s="19"/>
      <c r="Z14" s="19"/>
      <c r="AA14" s="23"/>
      <c r="AB14" s="23"/>
      <c r="AC14" s="23"/>
      <c r="AD14" s="23"/>
      <c r="AE14" s="23"/>
      <c r="AF14" s="19"/>
      <c r="AG14" s="23"/>
      <c r="AH14" s="19"/>
      <c r="AI14" s="19"/>
      <c r="AJ14" s="19"/>
      <c r="AK14" s="19"/>
      <c r="AL14" s="19"/>
      <c r="AM14" s="19"/>
      <c r="AN14" s="19"/>
      <c r="AO14" s="19"/>
      <c r="AP14" s="19"/>
      <c r="AQ14" s="19"/>
      <c r="AR14" s="23"/>
      <c r="AS14" s="23"/>
      <c r="AT14" s="19"/>
      <c r="AU14" s="23"/>
      <c r="AV14" s="23"/>
      <c r="AW14" s="23"/>
      <c r="AX14" s="23"/>
      <c r="AY14" s="23"/>
      <c r="AZ14" s="23"/>
    </row>
    <row r="15" spans="1:94">
      <c r="A15" s="19"/>
      <c r="B15" s="23" t="s">
        <v>44</v>
      </c>
      <c r="C15" s="23" t="s">
        <v>42</v>
      </c>
      <c r="D15" s="58" t="s">
        <v>166</v>
      </c>
      <c r="E15" s="59" t="s">
        <v>156</v>
      </c>
      <c r="F15" s="23">
        <v>4324</v>
      </c>
      <c r="G15" s="19"/>
      <c r="H15" s="60">
        <v>44756</v>
      </c>
      <c r="I15" s="23" t="s">
        <v>43</v>
      </c>
      <c r="J15" s="19"/>
      <c r="K15" s="19"/>
      <c r="L15" s="19"/>
      <c r="M15" s="19"/>
      <c r="N15" s="19"/>
      <c r="O15" s="19"/>
      <c r="P15" s="19"/>
      <c r="Q15" s="19"/>
      <c r="R15" s="19"/>
      <c r="S15" s="23"/>
      <c r="T15" s="61"/>
      <c r="U15" s="19"/>
      <c r="V15" s="19"/>
      <c r="W15" s="19"/>
      <c r="X15" s="19"/>
      <c r="Y15" s="19"/>
      <c r="Z15" s="19"/>
      <c r="AA15" s="23"/>
      <c r="AB15" s="23"/>
      <c r="AC15" s="23"/>
      <c r="AD15" s="23"/>
      <c r="AE15" s="23"/>
      <c r="AF15" s="19"/>
      <c r="AG15" s="23"/>
      <c r="AH15" s="19"/>
      <c r="AI15" s="19"/>
      <c r="AJ15" s="19"/>
      <c r="AK15" s="19"/>
      <c r="AL15" s="19"/>
      <c r="AM15" s="19"/>
      <c r="AN15" s="19"/>
      <c r="AO15" s="19"/>
      <c r="AP15" s="19"/>
      <c r="AQ15" s="19"/>
      <c r="AR15" s="23"/>
      <c r="AS15" s="23"/>
      <c r="AT15" s="19"/>
      <c r="AU15" s="23"/>
      <c r="AV15" s="23"/>
      <c r="AW15" s="23"/>
      <c r="AX15" s="23"/>
      <c r="AY15" s="23"/>
      <c r="AZ15" s="23"/>
    </row>
    <row r="16" spans="1:94" ht="27">
      <c r="A16" s="19"/>
      <c r="B16" s="23"/>
      <c r="C16" s="23"/>
      <c r="D16" s="58" t="s">
        <v>157</v>
      </c>
      <c r="E16" s="59" t="s">
        <v>75</v>
      </c>
      <c r="F16" s="23"/>
      <c r="G16" s="19"/>
      <c r="H16" s="23"/>
      <c r="I16" s="23"/>
      <c r="J16" s="19"/>
      <c r="K16" s="19"/>
      <c r="L16" s="19"/>
      <c r="M16" s="19"/>
      <c r="N16" s="19"/>
      <c r="O16" s="19"/>
      <c r="P16" s="19"/>
      <c r="Q16" s="19"/>
      <c r="R16" s="19"/>
      <c r="S16" s="23"/>
      <c r="T16" s="61"/>
      <c r="U16" s="19"/>
      <c r="V16" s="19"/>
      <c r="W16" s="19"/>
      <c r="X16" s="19"/>
      <c r="Y16" s="19"/>
      <c r="Z16" s="19"/>
      <c r="AA16" s="23"/>
      <c r="AB16" s="23"/>
      <c r="AC16" s="23"/>
      <c r="AD16" s="23"/>
      <c r="AE16" s="23"/>
      <c r="AF16" s="19"/>
      <c r="AG16" s="23"/>
      <c r="AH16" s="19"/>
      <c r="AI16" s="19"/>
      <c r="AJ16" s="19"/>
      <c r="AK16" s="19"/>
      <c r="AL16" s="19"/>
      <c r="AM16" s="19"/>
      <c r="AN16" s="19"/>
      <c r="AO16" s="19"/>
      <c r="AP16" s="19"/>
      <c r="AQ16" s="19"/>
      <c r="AR16" s="23"/>
      <c r="AS16" s="23"/>
      <c r="AT16" s="19"/>
      <c r="AU16" s="23"/>
      <c r="AV16" s="23"/>
      <c r="AW16" s="23"/>
      <c r="AX16" s="23"/>
      <c r="AY16" s="23"/>
      <c r="AZ16" s="23"/>
    </row>
    <row r="17" spans="1:52">
      <c r="A17" s="19"/>
      <c r="B17" s="23" t="s">
        <v>44</v>
      </c>
      <c r="C17" s="23" t="s">
        <v>42</v>
      </c>
      <c r="D17" s="58" t="s">
        <v>167</v>
      </c>
      <c r="E17" s="59" t="s">
        <v>152</v>
      </c>
      <c r="F17" s="23">
        <v>4324</v>
      </c>
      <c r="G17" s="19"/>
      <c r="H17" s="60">
        <v>44768</v>
      </c>
      <c r="I17" s="23" t="s">
        <v>163</v>
      </c>
      <c r="J17" s="19"/>
      <c r="K17" s="19"/>
      <c r="L17" s="19"/>
      <c r="M17" s="19"/>
      <c r="N17" s="19"/>
      <c r="O17" s="19"/>
      <c r="P17" s="19"/>
      <c r="Q17" s="19"/>
      <c r="R17" s="19"/>
      <c r="S17" s="23"/>
      <c r="T17" s="61"/>
      <c r="U17" s="19"/>
      <c r="V17" s="19"/>
      <c r="W17" s="19"/>
      <c r="X17" s="19"/>
      <c r="Y17" s="19"/>
      <c r="Z17" s="19"/>
      <c r="AA17" s="23"/>
      <c r="AB17" s="23"/>
      <c r="AC17" s="23"/>
      <c r="AD17" s="23"/>
      <c r="AE17" s="23"/>
      <c r="AF17" s="19"/>
      <c r="AG17" s="23"/>
      <c r="AH17" s="19"/>
      <c r="AI17" s="19"/>
      <c r="AJ17" s="19"/>
      <c r="AK17" s="19"/>
      <c r="AL17" s="19"/>
      <c r="AM17" s="19"/>
      <c r="AN17" s="19"/>
      <c r="AO17" s="19"/>
      <c r="AP17" s="19"/>
      <c r="AQ17" s="19"/>
      <c r="AR17" s="23"/>
      <c r="AS17" s="23"/>
      <c r="AT17" s="19"/>
      <c r="AU17" s="23"/>
      <c r="AV17" s="23"/>
      <c r="AW17" s="23"/>
      <c r="AX17" s="23"/>
      <c r="AY17" s="23"/>
      <c r="AZ17" s="23"/>
    </row>
    <row r="18" spans="1:52" ht="27">
      <c r="B18" s="23"/>
      <c r="C18" s="23"/>
      <c r="D18" s="58" t="s">
        <v>77</v>
      </c>
      <c r="E18" s="59" t="s">
        <v>75</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row>
    <row r="19" spans="1:52">
      <c r="B19" s="23" t="s">
        <v>44</v>
      </c>
      <c r="C19" s="23" t="s">
        <v>42</v>
      </c>
      <c r="D19" s="58" t="s">
        <v>168</v>
      </c>
      <c r="E19" s="59" t="s">
        <v>156</v>
      </c>
      <c r="F19" s="23">
        <v>4324</v>
      </c>
      <c r="G19" s="19"/>
      <c r="H19" s="60">
        <v>44764</v>
      </c>
      <c r="I19" s="23" t="s">
        <v>163</v>
      </c>
      <c r="J19" s="19"/>
      <c r="K19" s="19"/>
      <c r="L19" s="19"/>
      <c r="M19" s="19"/>
      <c r="N19" s="19"/>
      <c r="O19" s="19"/>
      <c r="P19" s="19"/>
      <c r="Q19" s="19"/>
      <c r="R19" s="19"/>
      <c r="S19" s="23"/>
      <c r="T19" s="61"/>
      <c r="U19" s="19"/>
      <c r="V19" s="19"/>
      <c r="W19" s="19"/>
      <c r="X19" s="19"/>
      <c r="Y19" s="19"/>
      <c r="Z19" s="19"/>
      <c r="AA19" s="23"/>
      <c r="AB19" s="23"/>
      <c r="AC19" s="23"/>
      <c r="AD19" s="23"/>
      <c r="AE19" s="23"/>
      <c r="AF19" s="19"/>
      <c r="AG19" s="23"/>
      <c r="AH19" s="19"/>
      <c r="AI19" s="19"/>
      <c r="AJ19" s="19"/>
      <c r="AK19" s="19"/>
      <c r="AL19" s="19"/>
      <c r="AM19" s="19"/>
      <c r="AN19" s="19"/>
      <c r="AO19" s="19"/>
      <c r="AP19" s="19"/>
      <c r="AQ19" s="19"/>
      <c r="AR19" s="23"/>
      <c r="AS19" s="23"/>
      <c r="AT19" s="19"/>
      <c r="AU19" s="23"/>
      <c r="AV19" s="23"/>
      <c r="AW19" s="23"/>
      <c r="AX19" s="23"/>
      <c r="AY19" s="23"/>
      <c r="AZ19" s="23"/>
    </row>
    <row r="20" spans="1:52" ht="27">
      <c r="B20" s="23"/>
      <c r="C20" s="23"/>
      <c r="D20" s="58" t="s">
        <v>169</v>
      </c>
      <c r="E20" s="59" t="s">
        <v>75</v>
      </c>
      <c r="F20" s="23"/>
      <c r="G20" s="19"/>
      <c r="H20" s="23"/>
      <c r="I20" s="23"/>
      <c r="J20" s="19"/>
      <c r="K20" s="19"/>
      <c r="L20" s="19"/>
      <c r="M20" s="19"/>
      <c r="N20" s="19"/>
      <c r="O20" s="19"/>
      <c r="P20" s="19"/>
      <c r="Q20" s="19"/>
      <c r="R20" s="19"/>
      <c r="S20" s="23"/>
      <c r="T20" s="61"/>
      <c r="U20" s="19"/>
      <c r="V20" s="19"/>
      <c r="W20" s="19"/>
      <c r="X20" s="19"/>
      <c r="Y20" s="19"/>
      <c r="Z20" s="19"/>
      <c r="AA20" s="23"/>
      <c r="AB20" s="23"/>
      <c r="AC20" s="23"/>
      <c r="AD20" s="23"/>
      <c r="AE20" s="23"/>
      <c r="AF20" s="19"/>
      <c r="AG20" s="23"/>
      <c r="AH20" s="19"/>
      <c r="AI20" s="19"/>
      <c r="AJ20" s="19"/>
      <c r="AK20" s="19"/>
      <c r="AL20" s="19"/>
      <c r="AM20" s="19"/>
      <c r="AN20" s="19"/>
      <c r="AO20" s="19"/>
      <c r="AP20" s="19"/>
      <c r="AQ20" s="19"/>
      <c r="AR20" s="23"/>
      <c r="AS20" s="23"/>
      <c r="AT20" s="19"/>
      <c r="AU20" s="23"/>
      <c r="AV20" s="23"/>
      <c r="AW20" s="23"/>
      <c r="AX20" s="23"/>
      <c r="AY20" s="23"/>
      <c r="AZ20" s="23"/>
    </row>
    <row r="21" spans="1:52">
      <c r="B21" s="23"/>
      <c r="C21" s="23" t="s">
        <v>42</v>
      </c>
      <c r="D21" s="58" t="s">
        <v>170</v>
      </c>
      <c r="E21" s="59" t="s">
        <v>152</v>
      </c>
      <c r="F21" s="23">
        <v>4324</v>
      </c>
      <c r="G21" s="19"/>
      <c r="H21" s="60">
        <v>44766</v>
      </c>
      <c r="I21" s="23" t="s">
        <v>163</v>
      </c>
      <c r="J21" s="19"/>
      <c r="K21" s="19"/>
      <c r="L21" s="19"/>
      <c r="M21" s="19"/>
      <c r="N21" s="19"/>
      <c r="O21" s="19"/>
      <c r="P21" s="19"/>
      <c r="Q21" s="19"/>
      <c r="R21" s="19"/>
      <c r="S21" s="23"/>
      <c r="T21" s="61"/>
      <c r="U21" s="19"/>
      <c r="V21" s="19"/>
      <c r="W21" s="19"/>
      <c r="X21" s="19"/>
      <c r="Y21" s="19"/>
      <c r="Z21" s="19"/>
      <c r="AA21" s="23"/>
      <c r="AB21" s="23"/>
      <c r="AC21" s="23"/>
      <c r="AD21" s="23"/>
      <c r="AE21" s="23"/>
      <c r="AF21" s="19"/>
      <c r="AG21" s="23"/>
      <c r="AH21" s="19"/>
      <c r="AI21" s="19"/>
      <c r="AJ21" s="19"/>
      <c r="AK21" s="19"/>
      <c r="AL21" s="19"/>
      <c r="AM21" s="19"/>
      <c r="AN21" s="19"/>
      <c r="AO21" s="19"/>
      <c r="AP21" s="19"/>
      <c r="AQ21" s="19"/>
      <c r="AR21" s="23"/>
      <c r="AS21" s="23"/>
      <c r="AT21" s="19"/>
      <c r="AU21" s="23"/>
      <c r="AV21" s="23"/>
      <c r="AW21" s="23"/>
      <c r="AX21" s="23"/>
      <c r="AY21" s="23"/>
      <c r="AZ21" s="23"/>
    </row>
    <row r="22" spans="1:52" ht="27">
      <c r="B22" s="23"/>
      <c r="C22" s="23"/>
      <c r="D22" s="58" t="s">
        <v>76</v>
      </c>
      <c r="E22" s="59" t="s">
        <v>75</v>
      </c>
      <c r="F22" s="23"/>
      <c r="G22" s="19"/>
      <c r="H22" s="23"/>
      <c r="I22" s="23"/>
      <c r="J22" s="19"/>
      <c r="K22" s="19"/>
      <c r="L22" s="19"/>
      <c r="M22" s="19"/>
      <c r="N22" s="19"/>
      <c r="O22" s="19"/>
      <c r="P22" s="19"/>
      <c r="Q22" s="19"/>
      <c r="R22" s="19"/>
      <c r="S22" s="23"/>
      <c r="T22" s="61"/>
      <c r="U22" s="19"/>
      <c r="V22" s="19"/>
      <c r="W22" s="19"/>
      <c r="X22" s="19"/>
      <c r="Y22" s="19"/>
      <c r="Z22" s="19"/>
      <c r="AA22" s="23"/>
      <c r="AB22" s="23"/>
      <c r="AC22" s="23"/>
      <c r="AD22" s="23"/>
      <c r="AE22" s="23"/>
      <c r="AF22" s="19"/>
      <c r="AG22" s="23"/>
      <c r="AH22" s="19"/>
      <c r="AI22" s="19"/>
      <c r="AJ22" s="19"/>
      <c r="AK22" s="19"/>
      <c r="AL22" s="19"/>
      <c r="AM22" s="19"/>
      <c r="AN22" s="19"/>
      <c r="AO22" s="19"/>
      <c r="AP22" s="19"/>
      <c r="AQ22" s="19"/>
      <c r="AR22" s="23"/>
      <c r="AS22" s="23"/>
      <c r="AT22" s="19"/>
      <c r="AU22" s="23"/>
      <c r="AV22" s="23"/>
      <c r="AW22" s="23"/>
      <c r="AX22" s="23"/>
      <c r="AY22" s="23"/>
      <c r="AZ22" s="23"/>
    </row>
    <row r="23" spans="1:52">
      <c r="B23" s="23"/>
      <c r="C23" s="23" t="s">
        <v>42</v>
      </c>
      <c r="D23" s="58" t="s">
        <v>171</v>
      </c>
      <c r="E23" s="59" t="s">
        <v>156</v>
      </c>
      <c r="F23" s="23">
        <v>4324</v>
      </c>
      <c r="G23" s="19"/>
      <c r="H23" s="60">
        <v>44765</v>
      </c>
      <c r="I23" s="23" t="s">
        <v>153</v>
      </c>
      <c r="J23" s="19"/>
      <c r="K23" s="19"/>
      <c r="L23" s="19"/>
      <c r="M23" s="19"/>
      <c r="N23" s="19"/>
      <c r="O23" s="19"/>
      <c r="P23" s="19"/>
      <c r="Q23" s="19"/>
      <c r="R23" s="19"/>
      <c r="S23" s="23"/>
      <c r="T23" s="61"/>
      <c r="U23" s="19"/>
      <c r="V23" s="19"/>
      <c r="W23" s="19"/>
      <c r="X23" s="19"/>
      <c r="Y23" s="19"/>
      <c r="Z23" s="19"/>
      <c r="AA23" s="23"/>
      <c r="AB23" s="23"/>
      <c r="AC23" s="23"/>
      <c r="AD23" s="23"/>
      <c r="AE23" s="23"/>
      <c r="AF23" s="19"/>
      <c r="AG23" s="23"/>
      <c r="AH23" s="19"/>
      <c r="AI23" s="19"/>
      <c r="AJ23" s="19"/>
      <c r="AK23" s="19"/>
      <c r="AL23" s="19"/>
      <c r="AM23" s="19"/>
      <c r="AN23" s="19"/>
      <c r="AO23" s="19"/>
      <c r="AP23" s="19"/>
      <c r="AQ23" s="19"/>
      <c r="AR23" s="23"/>
      <c r="AS23" s="23"/>
      <c r="AT23" s="19"/>
      <c r="AU23" s="23"/>
      <c r="AV23" s="23"/>
      <c r="AW23" s="23"/>
      <c r="AX23" s="23"/>
      <c r="AY23" s="23"/>
      <c r="AZ23" s="23"/>
    </row>
    <row r="24" spans="1:52" ht="27">
      <c r="B24" s="23"/>
      <c r="C24" s="23"/>
      <c r="D24" s="58" t="s">
        <v>172</v>
      </c>
      <c r="E24" s="59" t="s">
        <v>75</v>
      </c>
      <c r="F24" s="23"/>
      <c r="G24" s="19"/>
      <c r="H24" s="23"/>
      <c r="I24" s="23"/>
      <c r="J24" s="19"/>
      <c r="K24" s="19"/>
      <c r="L24" s="19"/>
      <c r="M24" s="19"/>
      <c r="N24" s="19"/>
      <c r="O24" s="19"/>
      <c r="P24" s="19"/>
      <c r="Q24" s="19"/>
      <c r="R24" s="19"/>
      <c r="S24" s="23"/>
      <c r="T24" s="61"/>
      <c r="U24" s="19"/>
      <c r="V24" s="19"/>
      <c r="W24" s="19"/>
      <c r="X24" s="19"/>
      <c r="Y24" s="19"/>
      <c r="Z24" s="19"/>
      <c r="AA24" s="23"/>
      <c r="AB24" s="23"/>
      <c r="AC24" s="23"/>
      <c r="AD24" s="23"/>
      <c r="AE24" s="23"/>
      <c r="AF24" s="19"/>
      <c r="AG24" s="23"/>
      <c r="AH24" s="19"/>
      <c r="AI24" s="19"/>
      <c r="AJ24" s="19"/>
      <c r="AK24" s="19"/>
      <c r="AL24" s="19"/>
      <c r="AM24" s="19"/>
      <c r="AN24" s="19"/>
      <c r="AO24" s="19"/>
      <c r="AP24" s="19"/>
      <c r="AQ24" s="19"/>
      <c r="AR24" s="23"/>
      <c r="AS24" s="23"/>
      <c r="AT24" s="19"/>
      <c r="AU24" s="23"/>
      <c r="AV24" s="23"/>
      <c r="AW24" s="23"/>
      <c r="AX24" s="23"/>
      <c r="AY24" s="23"/>
      <c r="AZ24" s="23"/>
    </row>
    <row r="25" spans="1:52">
      <c r="B25" s="23"/>
      <c r="C25" s="23" t="s">
        <v>42</v>
      </c>
      <c r="D25" s="58" t="s">
        <v>173</v>
      </c>
      <c r="E25" s="59" t="s">
        <v>152</v>
      </c>
      <c r="F25" s="23">
        <v>4324</v>
      </c>
      <c r="G25" s="19"/>
      <c r="H25" s="60">
        <v>44761</v>
      </c>
      <c r="I25" s="23" t="s">
        <v>163</v>
      </c>
      <c r="J25" s="19"/>
      <c r="K25" s="19"/>
      <c r="L25" s="19"/>
      <c r="M25" s="19"/>
      <c r="N25" s="19"/>
      <c r="O25" s="19"/>
      <c r="P25" s="19"/>
      <c r="Q25" s="19"/>
      <c r="R25" s="19"/>
      <c r="S25" s="23"/>
      <c r="T25" s="61"/>
      <c r="U25" s="19"/>
      <c r="V25" s="19"/>
      <c r="W25" s="19"/>
      <c r="X25" s="19"/>
      <c r="Y25" s="19"/>
      <c r="Z25" s="19"/>
      <c r="AA25" s="23"/>
      <c r="AB25" s="23"/>
      <c r="AC25" s="23"/>
      <c r="AD25" s="23"/>
      <c r="AE25" s="23"/>
      <c r="AF25" s="19"/>
      <c r="AG25" s="23"/>
      <c r="AH25" s="19"/>
      <c r="AI25" s="19"/>
      <c r="AJ25" s="19"/>
      <c r="AK25" s="19"/>
      <c r="AL25" s="19"/>
      <c r="AM25" s="19"/>
      <c r="AN25" s="19"/>
      <c r="AO25" s="19"/>
      <c r="AP25" s="19"/>
      <c r="AQ25" s="19"/>
      <c r="AR25" s="23"/>
      <c r="AS25" s="23"/>
      <c r="AT25" s="19"/>
      <c r="AU25" s="23"/>
      <c r="AV25" s="23"/>
      <c r="AW25" s="23"/>
      <c r="AX25" s="23"/>
      <c r="AY25" s="23"/>
      <c r="AZ25" s="23"/>
    </row>
    <row r="26" spans="1:52" ht="27">
      <c r="B26" s="23"/>
      <c r="C26" s="23"/>
      <c r="D26" s="58" t="s">
        <v>172</v>
      </c>
      <c r="E26" s="59" t="s">
        <v>75</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row>
  </sheetData>
  <mergeCells count="1">
    <mergeCell ref="AY1:AZ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S30"/>
  <sheetViews>
    <sheetView workbookViewId="0">
      <selection sqref="A1:XFD1048576"/>
    </sheetView>
  </sheetViews>
  <sheetFormatPr defaultColWidth="9.21875" defaultRowHeight="14.4"/>
  <cols>
    <col min="1" max="1" width="13.77734375" style="145" bestFit="1" customWidth="1"/>
    <col min="2" max="2" width="9.21875" style="145" bestFit="1" customWidth="1"/>
    <col min="3" max="3" width="5.21875" style="145" bestFit="1" customWidth="1"/>
    <col min="4" max="4" width="23.88671875" style="145" bestFit="1" customWidth="1"/>
    <col min="5" max="5" width="10.21875" style="145" bestFit="1" customWidth="1"/>
    <col min="6" max="6" width="9.77734375" style="145" bestFit="1" customWidth="1"/>
    <col min="7" max="7" width="4" style="145" bestFit="1" customWidth="1"/>
    <col min="8" max="8" width="6.88671875" style="148" bestFit="1" customWidth="1"/>
    <col min="9" max="9" width="5.88671875" style="148" bestFit="1" customWidth="1"/>
    <col min="10" max="10" width="6.33203125" style="148" bestFit="1" customWidth="1"/>
    <col min="11" max="11" width="3.6640625" style="148" bestFit="1" customWidth="1"/>
    <col min="12" max="12" width="7.21875" style="146" bestFit="1" customWidth="1"/>
    <col min="13" max="14" width="7.77734375" style="145" bestFit="1" customWidth="1"/>
    <col min="15" max="15" width="6.77734375" style="147" bestFit="1" customWidth="1"/>
    <col min="16" max="16" width="4.109375" style="148" bestFit="1" customWidth="1"/>
    <col min="17" max="17" width="3.21875" style="148" bestFit="1" customWidth="1"/>
    <col min="18" max="18" width="3.77734375" style="148" bestFit="1" customWidth="1"/>
    <col min="19" max="19" width="4.33203125" style="148" bestFit="1" customWidth="1"/>
    <col min="20" max="20" width="3.88671875" style="148" bestFit="1" customWidth="1"/>
    <col min="21" max="21" width="5.33203125" style="148" bestFit="1" customWidth="1"/>
    <col min="22" max="22" width="9.33203125" style="148" bestFit="1" customWidth="1"/>
    <col min="23" max="23" width="6.33203125" style="148" bestFit="1" customWidth="1"/>
    <col min="24" max="24" width="4.77734375" style="149" bestFit="1" customWidth="1"/>
    <col min="25" max="26" width="7.21875" style="148" bestFit="1" customWidth="1"/>
    <col min="27" max="27" width="5" style="150" bestFit="1" customWidth="1"/>
    <col min="28" max="28" width="6.33203125" style="148" customWidth="1"/>
    <col min="29" max="29" width="3.109375" style="148" customWidth="1"/>
    <col min="30" max="30" width="2.77734375" style="145" customWidth="1"/>
    <col min="31" max="31" width="3.21875" style="145" customWidth="1"/>
    <col min="32" max="32" width="5.33203125" style="148" bestFit="1" customWidth="1"/>
    <col min="33" max="33" width="5.5546875" style="148" bestFit="1" customWidth="1"/>
    <col min="34" max="34" width="5.6640625" style="148" customWidth="1"/>
    <col min="35" max="35" width="5.88671875" style="148" customWidth="1"/>
    <col min="36" max="36" width="4.5546875" style="84" bestFit="1" customWidth="1"/>
    <col min="37" max="37" width="5" style="145" bestFit="1" customWidth="1"/>
    <col min="38" max="38" width="4.77734375" style="145" bestFit="1" customWidth="1"/>
    <col min="39" max="39" width="8.21875" style="145" customWidth="1"/>
    <col min="40" max="40" width="2.77734375" style="145" customWidth="1"/>
    <col min="41" max="41" width="8.88671875" style="145" customWidth="1"/>
    <col min="42" max="16384" width="9.21875" style="145"/>
  </cols>
  <sheetData>
    <row r="1" spans="1:45" ht="16.5" customHeight="1">
      <c r="A1" s="144">
        <v>44762</v>
      </c>
      <c r="G1" s="30">
        <v>7</v>
      </c>
      <c r="H1" s="145"/>
      <c r="I1" s="145"/>
      <c r="J1" s="145"/>
      <c r="K1" s="145"/>
      <c r="AJ1" s="17"/>
      <c r="AK1" s="45"/>
      <c r="AL1" s="86"/>
      <c r="AM1" s="205" t="s">
        <v>2</v>
      </c>
      <c r="AN1" s="206"/>
      <c r="AO1" s="151"/>
    </row>
    <row r="2" spans="1:45" s="158" customFormat="1" ht="13.5" customHeight="1">
      <c r="A2" s="8" t="s">
        <v>3</v>
      </c>
      <c r="B2" s="8" t="s">
        <v>4</v>
      </c>
      <c r="C2" s="8" t="s">
        <v>5</v>
      </c>
      <c r="D2" s="8" t="s">
        <v>6</v>
      </c>
      <c r="E2" s="45" t="s">
        <v>7</v>
      </c>
      <c r="F2" s="8" t="s">
        <v>8</v>
      </c>
      <c r="G2" s="45" t="s">
        <v>9</v>
      </c>
      <c r="H2" s="152" t="s">
        <v>10</v>
      </c>
      <c r="I2" s="152" t="s">
        <v>11</v>
      </c>
      <c r="J2" s="152" t="s">
        <v>14</v>
      </c>
      <c r="K2" s="152" t="s">
        <v>47</v>
      </c>
      <c r="L2" s="153" t="s">
        <v>78</v>
      </c>
      <c r="M2" s="11" t="s">
        <v>79</v>
      </c>
      <c r="N2" s="11" t="s">
        <v>80</v>
      </c>
      <c r="O2" s="154" t="s">
        <v>18</v>
      </c>
      <c r="P2" s="8" t="s">
        <v>24</v>
      </c>
      <c r="Q2" s="8" t="s">
        <v>26</v>
      </c>
      <c r="R2" s="8" t="s">
        <v>27</v>
      </c>
      <c r="S2" s="8" t="s">
        <v>28</v>
      </c>
      <c r="T2" s="11" t="s">
        <v>29</v>
      </c>
      <c r="U2" s="8" t="s">
        <v>81</v>
      </c>
      <c r="V2" s="8" t="s">
        <v>58</v>
      </c>
      <c r="W2" s="8" t="s">
        <v>30</v>
      </c>
      <c r="X2" s="154" t="s">
        <v>31</v>
      </c>
      <c r="Y2" s="11" t="s">
        <v>32</v>
      </c>
      <c r="Z2" s="155" t="s">
        <v>33</v>
      </c>
      <c r="AA2" s="152" t="s">
        <v>34</v>
      </c>
      <c r="AB2" s="156" t="s">
        <v>66</v>
      </c>
      <c r="AC2" s="8" t="s">
        <v>23</v>
      </c>
      <c r="AD2" s="8" t="s">
        <v>67</v>
      </c>
      <c r="AE2" s="8" t="s">
        <v>68</v>
      </c>
      <c r="AF2" s="8" t="s">
        <v>69</v>
      </c>
      <c r="AG2" s="8" t="s">
        <v>70</v>
      </c>
      <c r="AH2" s="8" t="s">
        <v>72</v>
      </c>
      <c r="AI2" s="8" t="s">
        <v>82</v>
      </c>
      <c r="AJ2" s="8" t="s">
        <v>83</v>
      </c>
      <c r="AK2" s="8" t="s">
        <v>84</v>
      </c>
      <c r="AL2" s="77" t="s">
        <v>249</v>
      </c>
      <c r="AM2" s="8" t="s">
        <v>41</v>
      </c>
      <c r="AN2" s="8" t="s">
        <v>40</v>
      </c>
      <c r="AO2" s="8" t="s">
        <v>39</v>
      </c>
      <c r="AP2" s="157"/>
      <c r="AQ2" s="157"/>
      <c r="AR2" s="157"/>
      <c r="AS2" s="157"/>
    </row>
    <row r="3" spans="1:45">
      <c r="A3" s="88" t="s">
        <v>354</v>
      </c>
      <c r="B3" s="95" t="s">
        <v>355</v>
      </c>
      <c r="C3" s="86" t="s">
        <v>42</v>
      </c>
      <c r="D3" s="85" t="s">
        <v>356</v>
      </c>
      <c r="E3" s="159">
        <v>771</v>
      </c>
      <c r="F3" s="160" t="s">
        <v>357</v>
      </c>
      <c r="G3" s="86">
        <v>1</v>
      </c>
      <c r="H3" s="96">
        <v>44737</v>
      </c>
      <c r="I3" s="161"/>
      <c r="J3" s="162">
        <v>100</v>
      </c>
      <c r="K3" s="85"/>
      <c r="L3" s="120"/>
      <c r="M3" s="163">
        <f>SUM(L3-H3)</f>
        <v>-44737</v>
      </c>
      <c r="N3" s="163">
        <f>SUM(L3-H3)</f>
        <v>-44737</v>
      </c>
      <c r="O3" s="85"/>
      <c r="P3" s="85">
        <v>10</v>
      </c>
      <c r="Q3" s="164"/>
      <c r="R3" s="164"/>
      <c r="S3" s="164"/>
      <c r="T3" s="165">
        <f t="shared" ref="T3:T12" si="0">SUM(P3:R3)</f>
        <v>10</v>
      </c>
      <c r="U3" s="166"/>
      <c r="V3" s="167"/>
      <c r="W3" s="168">
        <v>23.6</v>
      </c>
      <c r="X3" s="169">
        <v>17.5</v>
      </c>
      <c r="Y3" s="170">
        <f t="shared" ref="Y3:Y12" si="1">(W3/P3*T3)*((100-X3)/87)</f>
        <v>22.379310344827587</v>
      </c>
      <c r="Z3" s="171">
        <f t="shared" ref="Z3:Z12" si="2">(Y3/J3*10000)</f>
        <v>2237.9310344827586</v>
      </c>
      <c r="AA3" s="159" t="s">
        <v>267</v>
      </c>
      <c r="AB3" s="172"/>
      <c r="AC3" s="85"/>
      <c r="AD3" s="168"/>
      <c r="AE3" s="168"/>
      <c r="AF3" s="168"/>
      <c r="AG3" s="168"/>
      <c r="AH3" s="88"/>
      <c r="AI3" s="168"/>
      <c r="AJ3" s="88"/>
      <c r="AK3" s="88"/>
      <c r="AL3" s="85">
        <v>75</v>
      </c>
      <c r="AM3" s="85"/>
      <c r="AN3" s="85"/>
      <c r="AO3" s="173" t="s">
        <v>358</v>
      </c>
      <c r="AP3" s="174"/>
      <c r="AQ3" s="174"/>
      <c r="AR3" s="174"/>
      <c r="AS3" s="174"/>
    </row>
    <row r="4" spans="1:45">
      <c r="A4" s="88" t="s">
        <v>354</v>
      </c>
      <c r="B4" s="95" t="s">
        <v>355</v>
      </c>
      <c r="C4" s="86" t="s">
        <v>42</v>
      </c>
      <c r="D4" s="85" t="s">
        <v>356</v>
      </c>
      <c r="F4" s="159" t="s">
        <v>359</v>
      </c>
      <c r="G4" s="86">
        <v>1</v>
      </c>
      <c r="H4" s="96">
        <v>44737</v>
      </c>
      <c r="I4" s="161"/>
      <c r="J4" s="162">
        <v>100</v>
      </c>
      <c r="K4" s="85"/>
      <c r="L4" s="120"/>
      <c r="M4" s="163">
        <f>SUM(L4-H4)</f>
        <v>-44737</v>
      </c>
      <c r="N4" s="163">
        <f>SUM(L4-H4)</f>
        <v>-44737</v>
      </c>
      <c r="O4" s="95"/>
      <c r="P4" s="95">
        <v>11</v>
      </c>
      <c r="Q4" s="159"/>
      <c r="R4" s="159"/>
      <c r="S4" s="159"/>
      <c r="T4" s="165">
        <f t="shared" si="0"/>
        <v>11</v>
      </c>
      <c r="U4" s="162"/>
      <c r="V4" s="175"/>
      <c r="W4" s="176">
        <v>25.5</v>
      </c>
      <c r="X4" s="169">
        <v>17.7</v>
      </c>
      <c r="Y4" s="170">
        <f t="shared" si="1"/>
        <v>24.122413793103448</v>
      </c>
      <c r="Z4" s="171">
        <f t="shared" si="2"/>
        <v>2412.2413793103447</v>
      </c>
      <c r="AA4" s="159"/>
      <c r="AB4" s="172"/>
      <c r="AC4" s="85"/>
      <c r="AD4" s="168"/>
      <c r="AE4" s="168"/>
      <c r="AF4" s="168"/>
      <c r="AG4" s="168"/>
      <c r="AH4" s="88"/>
      <c r="AI4" s="168"/>
      <c r="AJ4" s="88"/>
      <c r="AK4" s="88"/>
      <c r="AL4" s="85">
        <v>85</v>
      </c>
      <c r="AM4" s="85"/>
      <c r="AN4" s="85"/>
      <c r="AO4" s="173"/>
      <c r="AP4" s="174"/>
      <c r="AQ4" s="174"/>
      <c r="AR4" s="174"/>
      <c r="AS4" s="174"/>
    </row>
    <row r="5" spans="1:45">
      <c r="A5" s="88" t="s">
        <v>354</v>
      </c>
      <c r="B5" s="95" t="s">
        <v>355</v>
      </c>
      <c r="C5" s="86" t="s">
        <v>42</v>
      </c>
      <c r="D5" s="86" t="s">
        <v>181</v>
      </c>
      <c r="E5" s="86" t="s">
        <v>182</v>
      </c>
      <c r="F5" s="75" t="s">
        <v>357</v>
      </c>
      <c r="G5" s="86">
        <v>1</v>
      </c>
      <c r="H5" s="96">
        <v>44768</v>
      </c>
      <c r="I5" s="95"/>
      <c r="J5" s="95">
        <v>252</v>
      </c>
      <c r="K5" s="95"/>
      <c r="L5" s="96"/>
      <c r="M5" s="163">
        <f>SUM(L5-H5)</f>
        <v>-44768</v>
      </c>
      <c r="N5" s="163">
        <f>SUM(L5-H5)</f>
        <v>-44768</v>
      </c>
      <c r="O5" s="95"/>
      <c r="P5" s="95">
        <v>11</v>
      </c>
      <c r="Q5" s="95"/>
      <c r="R5" s="95"/>
      <c r="S5" s="95"/>
      <c r="T5" s="163">
        <f t="shared" si="0"/>
        <v>11</v>
      </c>
      <c r="U5" s="95"/>
      <c r="V5" s="95"/>
      <c r="W5" s="176">
        <v>78.349999999999994</v>
      </c>
      <c r="X5" s="177">
        <v>17.600000000000001</v>
      </c>
      <c r="Y5" s="170">
        <f t="shared" si="1"/>
        <v>74.207356321839072</v>
      </c>
      <c r="Z5" s="170">
        <f t="shared" si="2"/>
        <v>2944.7363619777411</v>
      </c>
      <c r="AA5" s="95" t="s">
        <v>267</v>
      </c>
      <c r="AB5" s="95"/>
      <c r="AC5" s="95"/>
      <c r="AD5" s="86"/>
      <c r="AE5" s="86"/>
      <c r="AF5" s="95"/>
      <c r="AG5" s="95"/>
      <c r="AH5" s="95"/>
      <c r="AI5" s="95"/>
      <c r="AJ5" s="30"/>
      <c r="AK5" s="86"/>
      <c r="AL5" s="86">
        <v>76</v>
      </c>
      <c r="AM5" s="85"/>
      <c r="AN5" s="85"/>
      <c r="AO5" s="173" t="s">
        <v>360</v>
      </c>
      <c r="AP5" s="174"/>
      <c r="AQ5" s="174"/>
      <c r="AR5" s="174"/>
      <c r="AS5" s="174"/>
    </row>
    <row r="6" spans="1:45">
      <c r="A6" s="88" t="s">
        <v>354</v>
      </c>
      <c r="B6" s="95" t="s">
        <v>355</v>
      </c>
      <c r="C6" s="86" t="s">
        <v>42</v>
      </c>
      <c r="D6" s="86" t="s">
        <v>181</v>
      </c>
      <c r="E6" s="86"/>
      <c r="F6" s="86">
        <v>9001</v>
      </c>
      <c r="G6" s="86">
        <v>1</v>
      </c>
      <c r="H6" s="96">
        <v>44768</v>
      </c>
      <c r="I6" s="95"/>
      <c r="J6" s="95">
        <v>252</v>
      </c>
      <c r="K6" s="95"/>
      <c r="L6" s="96"/>
      <c r="M6" s="163">
        <f>SUM(L6-H6)</f>
        <v>-44768</v>
      </c>
      <c r="N6" s="163">
        <f>SUM(L6-H6)</f>
        <v>-44768</v>
      </c>
      <c r="O6" s="95"/>
      <c r="P6" s="95">
        <v>13</v>
      </c>
      <c r="Q6" s="95"/>
      <c r="R6" s="95"/>
      <c r="S6" s="95"/>
      <c r="T6" s="163">
        <f t="shared" si="0"/>
        <v>13</v>
      </c>
      <c r="U6" s="95"/>
      <c r="V6" s="95"/>
      <c r="W6" s="176">
        <v>84.44</v>
      </c>
      <c r="X6" s="177">
        <v>16.8</v>
      </c>
      <c r="Y6" s="170">
        <f t="shared" si="1"/>
        <v>80.751816091954026</v>
      </c>
      <c r="Z6" s="170">
        <f t="shared" si="2"/>
        <v>3204.4371465061122</v>
      </c>
      <c r="AA6" s="95"/>
      <c r="AB6" s="95"/>
      <c r="AC6" s="95"/>
      <c r="AD6" s="86"/>
      <c r="AE6" s="86"/>
      <c r="AF6" s="95"/>
      <c r="AG6" s="95"/>
      <c r="AH6" s="95"/>
      <c r="AI6" s="95"/>
      <c r="AJ6" s="30"/>
      <c r="AK6" s="86"/>
      <c r="AL6" s="86">
        <v>87</v>
      </c>
      <c r="AM6" s="85"/>
      <c r="AN6" s="85"/>
      <c r="AO6" s="173"/>
      <c r="AP6" s="174"/>
      <c r="AQ6" s="174"/>
      <c r="AR6" s="174"/>
      <c r="AS6" s="174"/>
    </row>
    <row r="7" spans="1:45">
      <c r="A7" s="88" t="s">
        <v>354</v>
      </c>
      <c r="B7" s="95" t="s">
        <v>355</v>
      </c>
      <c r="C7" s="86" t="s">
        <v>42</v>
      </c>
      <c r="D7" s="86" t="s">
        <v>186</v>
      </c>
      <c r="E7" s="86" t="s">
        <v>187</v>
      </c>
      <c r="F7" s="86" t="s">
        <v>357</v>
      </c>
      <c r="G7" s="86">
        <v>1</v>
      </c>
      <c r="H7" s="120">
        <v>44762</v>
      </c>
      <c r="I7" s="86"/>
      <c r="J7" s="86">
        <v>100</v>
      </c>
      <c r="K7" s="86"/>
      <c r="L7" s="86"/>
      <c r="M7" s="163">
        <f t="shared" ref="M7:M12" si="3">SUM(L7-H7)</f>
        <v>-44762</v>
      </c>
      <c r="N7" s="163">
        <f t="shared" ref="N7:N12" si="4">SUM(L7-H7)</f>
        <v>-44762</v>
      </c>
      <c r="O7" s="86"/>
      <c r="P7" s="86">
        <v>11</v>
      </c>
      <c r="Q7" s="86"/>
      <c r="R7" s="86"/>
      <c r="S7" s="86"/>
      <c r="T7" s="163">
        <f t="shared" si="0"/>
        <v>11</v>
      </c>
      <c r="U7" s="86"/>
      <c r="V7" s="86"/>
      <c r="W7" s="178">
        <v>25.45</v>
      </c>
      <c r="X7" s="86">
        <v>17.8</v>
      </c>
      <c r="Y7" s="170">
        <f t="shared" si="1"/>
        <v>24.045862068965516</v>
      </c>
      <c r="Z7" s="170">
        <f t="shared" si="2"/>
        <v>2404.5862068965516</v>
      </c>
      <c r="AA7" s="86" t="s">
        <v>267</v>
      </c>
      <c r="AB7" s="86"/>
      <c r="AC7" s="86"/>
      <c r="AD7" s="86"/>
      <c r="AE7" s="86"/>
      <c r="AF7" s="86"/>
      <c r="AG7" s="86"/>
      <c r="AH7" s="86"/>
      <c r="AI7" s="86"/>
      <c r="AJ7" s="86"/>
      <c r="AK7" s="86"/>
      <c r="AL7" s="86">
        <v>76</v>
      </c>
      <c r="AM7" s="85"/>
      <c r="AN7" s="85"/>
      <c r="AO7" s="173" t="s">
        <v>360</v>
      </c>
      <c r="AP7" s="174"/>
      <c r="AQ7" s="174"/>
      <c r="AR7" s="174"/>
      <c r="AS7" s="174"/>
    </row>
    <row r="8" spans="1:45">
      <c r="A8" s="88" t="s">
        <v>354</v>
      </c>
      <c r="B8" s="95" t="s">
        <v>355</v>
      </c>
      <c r="C8" s="86" t="s">
        <v>42</v>
      </c>
      <c r="D8" s="86" t="s">
        <v>186</v>
      </c>
      <c r="E8" s="86"/>
      <c r="F8" s="86">
        <v>7878</v>
      </c>
      <c r="G8" s="86">
        <v>1</v>
      </c>
      <c r="H8" s="120">
        <v>44762</v>
      </c>
      <c r="I8" s="95"/>
      <c r="J8" s="86">
        <v>100</v>
      </c>
      <c r="K8" s="95"/>
      <c r="L8" s="96"/>
      <c r="M8" s="163">
        <f t="shared" si="3"/>
        <v>-44762</v>
      </c>
      <c r="N8" s="163">
        <f t="shared" si="4"/>
        <v>-44762</v>
      </c>
      <c r="O8" s="95"/>
      <c r="P8" s="95">
        <v>10</v>
      </c>
      <c r="Q8" s="95"/>
      <c r="R8" s="95"/>
      <c r="S8" s="95"/>
      <c r="T8" s="163">
        <f t="shared" si="0"/>
        <v>10</v>
      </c>
      <c r="U8" s="95"/>
      <c r="V8" s="95"/>
      <c r="W8" s="176">
        <v>28.3</v>
      </c>
      <c r="X8" s="177">
        <v>18.2</v>
      </c>
      <c r="Y8" s="170">
        <f t="shared" si="1"/>
        <v>26.608505747126436</v>
      </c>
      <c r="Z8" s="170">
        <f t="shared" si="2"/>
        <v>2660.8505747126437</v>
      </c>
      <c r="AA8" s="95"/>
      <c r="AB8" s="95"/>
      <c r="AC8" s="95"/>
      <c r="AD8" s="86"/>
      <c r="AE8" s="86"/>
      <c r="AF8" s="95"/>
      <c r="AG8" s="95"/>
      <c r="AH8" s="95"/>
      <c r="AI8" s="95"/>
      <c r="AJ8" s="30"/>
      <c r="AK8" s="86"/>
      <c r="AL8" s="86">
        <v>87</v>
      </c>
      <c r="AM8" s="85"/>
      <c r="AN8" s="85"/>
      <c r="AO8" s="173"/>
      <c r="AP8" s="174"/>
      <c r="AQ8" s="174"/>
      <c r="AR8" s="174"/>
      <c r="AS8" s="174"/>
    </row>
    <row r="9" spans="1:45">
      <c r="A9" s="88" t="s">
        <v>354</v>
      </c>
      <c r="B9" s="95" t="s">
        <v>355</v>
      </c>
      <c r="C9" s="86" t="s">
        <v>42</v>
      </c>
      <c r="D9" s="86" t="s">
        <v>188</v>
      </c>
      <c r="E9" s="86" t="s">
        <v>189</v>
      </c>
      <c r="F9" s="86" t="s">
        <v>357</v>
      </c>
      <c r="G9" s="86">
        <v>1</v>
      </c>
      <c r="H9" s="96">
        <v>44752</v>
      </c>
      <c r="I9" s="95"/>
      <c r="J9" s="86">
        <v>100</v>
      </c>
      <c r="K9" s="95"/>
      <c r="L9" s="96"/>
      <c r="M9" s="163">
        <f t="shared" si="3"/>
        <v>-44752</v>
      </c>
      <c r="N9" s="163">
        <f t="shared" si="4"/>
        <v>-44752</v>
      </c>
      <c r="O9" s="95"/>
      <c r="P9" s="95">
        <v>13</v>
      </c>
      <c r="Q9" s="95"/>
      <c r="R9" s="95"/>
      <c r="S9" s="95"/>
      <c r="T9" s="163">
        <f t="shared" si="0"/>
        <v>13</v>
      </c>
      <c r="U9" s="95"/>
      <c r="V9" s="95"/>
      <c r="W9" s="176">
        <v>26.41</v>
      </c>
      <c r="X9" s="177">
        <v>16.899999999999999</v>
      </c>
      <c r="Y9" s="170">
        <f t="shared" si="1"/>
        <v>25.226103448275861</v>
      </c>
      <c r="Z9" s="170">
        <f t="shared" si="2"/>
        <v>2522.6103448275862</v>
      </c>
      <c r="AA9" s="95" t="s">
        <v>267</v>
      </c>
      <c r="AB9" s="95"/>
      <c r="AC9" s="95"/>
      <c r="AD9" s="86"/>
      <c r="AE9" s="86"/>
      <c r="AF9" s="95"/>
      <c r="AG9" s="95"/>
      <c r="AH9" s="95"/>
      <c r="AI9" s="95"/>
      <c r="AJ9" s="30"/>
      <c r="AK9" s="86"/>
      <c r="AL9" s="86">
        <v>77</v>
      </c>
      <c r="AM9" s="85"/>
      <c r="AN9" s="85"/>
      <c r="AO9" s="173" t="s">
        <v>360</v>
      </c>
      <c r="AP9" s="174"/>
      <c r="AQ9" s="174"/>
      <c r="AR9" s="174"/>
      <c r="AS9" s="174"/>
    </row>
    <row r="10" spans="1:45" ht="15.75" customHeight="1">
      <c r="A10" s="88" t="s">
        <v>354</v>
      </c>
      <c r="B10" s="95" t="s">
        <v>355</v>
      </c>
      <c r="C10" s="86" t="s">
        <v>42</v>
      </c>
      <c r="D10" s="86" t="s">
        <v>188</v>
      </c>
      <c r="F10" s="86">
        <v>9001</v>
      </c>
      <c r="G10" s="86">
        <v>1</v>
      </c>
      <c r="H10" s="96">
        <v>44752</v>
      </c>
      <c r="I10" s="95"/>
      <c r="J10" s="86">
        <v>100</v>
      </c>
      <c r="K10" s="95"/>
      <c r="L10" s="96"/>
      <c r="M10" s="163">
        <f t="shared" si="3"/>
        <v>-44752</v>
      </c>
      <c r="N10" s="163">
        <f t="shared" si="4"/>
        <v>-44752</v>
      </c>
      <c r="O10" s="95"/>
      <c r="P10" s="95">
        <v>12</v>
      </c>
      <c r="Q10" s="95"/>
      <c r="R10" s="95"/>
      <c r="S10" s="95"/>
      <c r="T10" s="163">
        <f t="shared" si="0"/>
        <v>12</v>
      </c>
      <c r="U10" s="95"/>
      <c r="V10" s="95"/>
      <c r="W10" s="176">
        <v>29.3</v>
      </c>
      <c r="X10" s="177">
        <v>18.399999999999999</v>
      </c>
      <c r="Y10" s="170">
        <f t="shared" si="1"/>
        <v>27.481379310344831</v>
      </c>
      <c r="Z10" s="170">
        <f t="shared" si="2"/>
        <v>2748.1379310344832</v>
      </c>
      <c r="AA10" s="95"/>
      <c r="AB10" s="95"/>
      <c r="AC10" s="95"/>
      <c r="AD10" s="86"/>
      <c r="AE10" s="86"/>
      <c r="AF10" s="95"/>
      <c r="AG10" s="95"/>
      <c r="AH10" s="95"/>
      <c r="AI10" s="95"/>
      <c r="AJ10" s="30"/>
      <c r="AK10" s="86"/>
      <c r="AL10" s="86">
        <v>86</v>
      </c>
      <c r="AM10" s="85"/>
      <c r="AN10" s="85"/>
      <c r="AO10" s="173"/>
      <c r="AP10" s="174"/>
      <c r="AQ10" s="174"/>
      <c r="AR10" s="174"/>
      <c r="AS10" s="174"/>
    </row>
    <row r="11" spans="1:45">
      <c r="A11" s="88" t="s">
        <v>354</v>
      </c>
      <c r="B11" s="95" t="s">
        <v>355</v>
      </c>
      <c r="C11" s="86" t="s">
        <v>42</v>
      </c>
      <c r="D11" s="86" t="s">
        <v>183</v>
      </c>
      <c r="E11" s="86" t="s">
        <v>190</v>
      </c>
      <c r="F11" s="86" t="s">
        <v>357</v>
      </c>
      <c r="G11" s="86">
        <v>1</v>
      </c>
      <c r="H11" s="96">
        <v>44781</v>
      </c>
      <c r="I11" s="95"/>
      <c r="J11" s="86">
        <v>100</v>
      </c>
      <c r="K11" s="95"/>
      <c r="L11" s="96"/>
      <c r="M11" s="163">
        <f t="shared" si="3"/>
        <v>-44781</v>
      </c>
      <c r="N11" s="163">
        <f t="shared" si="4"/>
        <v>-44781</v>
      </c>
      <c r="O11" s="95"/>
      <c r="P11" s="95">
        <v>13</v>
      </c>
      <c r="Q11" s="95"/>
      <c r="R11" s="95"/>
      <c r="S11" s="95"/>
      <c r="T11" s="163">
        <f t="shared" si="0"/>
        <v>13</v>
      </c>
      <c r="U11" s="95"/>
      <c r="V11" s="95"/>
      <c r="W11" s="176">
        <v>26.2</v>
      </c>
      <c r="X11" s="177">
        <v>18.3</v>
      </c>
      <c r="Y11" s="170">
        <f t="shared" si="1"/>
        <v>24.603908045977011</v>
      </c>
      <c r="Z11" s="170">
        <f t="shared" si="2"/>
        <v>2460.3908045977009</v>
      </c>
      <c r="AA11" s="95" t="s">
        <v>267</v>
      </c>
      <c r="AB11" s="95"/>
      <c r="AC11" s="95"/>
      <c r="AD11" s="86"/>
      <c r="AE11" s="86"/>
      <c r="AF11" s="95"/>
      <c r="AG11" s="95"/>
      <c r="AH11" s="95"/>
      <c r="AI11" s="95"/>
      <c r="AJ11" s="30"/>
      <c r="AK11" s="86"/>
      <c r="AL11" s="86">
        <v>78</v>
      </c>
      <c r="AM11" s="85"/>
      <c r="AN11" s="85"/>
      <c r="AO11" s="173" t="s">
        <v>360</v>
      </c>
      <c r="AP11" s="174"/>
      <c r="AQ11" s="174"/>
      <c r="AR11" s="174"/>
      <c r="AS11" s="174"/>
    </row>
    <row r="12" spans="1:45">
      <c r="A12" s="88" t="s">
        <v>354</v>
      </c>
      <c r="B12" s="95" t="s">
        <v>355</v>
      </c>
      <c r="C12" s="86" t="s">
        <v>42</v>
      </c>
      <c r="D12" s="86" t="s">
        <v>183</v>
      </c>
      <c r="E12" s="86"/>
      <c r="F12" s="86" t="s">
        <v>361</v>
      </c>
      <c r="G12" s="86">
        <v>1</v>
      </c>
      <c r="H12" s="96">
        <v>44781</v>
      </c>
      <c r="I12" s="95"/>
      <c r="J12" s="86">
        <v>100</v>
      </c>
      <c r="K12" s="95"/>
      <c r="L12" s="96"/>
      <c r="M12" s="163">
        <f t="shared" si="3"/>
        <v>-44781</v>
      </c>
      <c r="N12" s="163">
        <f t="shared" si="4"/>
        <v>-44781</v>
      </c>
      <c r="O12" s="95"/>
      <c r="P12" s="95">
        <v>12</v>
      </c>
      <c r="Q12" s="95"/>
      <c r="R12" s="95"/>
      <c r="S12" s="95"/>
      <c r="T12" s="163">
        <f t="shared" si="0"/>
        <v>12</v>
      </c>
      <c r="U12" s="95"/>
      <c r="V12" s="95"/>
      <c r="W12" s="176">
        <v>28.3</v>
      </c>
      <c r="X12" s="177">
        <v>18.399999999999999</v>
      </c>
      <c r="Y12" s="170">
        <f t="shared" si="1"/>
        <v>26.543448275862069</v>
      </c>
      <c r="Z12" s="170">
        <f t="shared" si="2"/>
        <v>2654.344827586207</v>
      </c>
      <c r="AA12" s="95"/>
      <c r="AB12" s="95"/>
      <c r="AC12" s="95"/>
      <c r="AD12" s="86"/>
      <c r="AE12" s="86"/>
      <c r="AF12" s="95"/>
      <c r="AG12" s="95"/>
      <c r="AH12" s="95"/>
      <c r="AI12" s="95"/>
      <c r="AJ12" s="30"/>
      <c r="AK12" s="86"/>
      <c r="AL12" s="179">
        <v>88</v>
      </c>
      <c r="AM12" s="85"/>
      <c r="AN12" s="85"/>
      <c r="AO12" s="180"/>
      <c r="AP12" s="174"/>
      <c r="AQ12" s="174"/>
      <c r="AR12" s="174"/>
      <c r="AS12" s="174"/>
    </row>
    <row r="13" spans="1:45">
      <c r="B13" s="95"/>
      <c r="W13" s="149"/>
      <c r="X13" s="148"/>
      <c r="Z13" s="150"/>
      <c r="AA13" s="148"/>
      <c r="AC13" s="145"/>
      <c r="AE13" s="148"/>
      <c r="AI13" s="84"/>
      <c r="AJ13" s="145"/>
      <c r="AM13" s="86"/>
      <c r="AN13" s="86"/>
      <c r="AO13" s="86"/>
    </row>
    <row r="14" spans="1:45">
      <c r="A14" s="88" t="s">
        <v>354</v>
      </c>
      <c r="B14" s="95" t="s">
        <v>355</v>
      </c>
      <c r="C14" s="86" t="s">
        <v>42</v>
      </c>
      <c r="D14" s="86" t="s">
        <v>176</v>
      </c>
      <c r="E14" s="86" t="s">
        <v>177</v>
      </c>
      <c r="F14" s="160" t="s">
        <v>362</v>
      </c>
      <c r="G14" s="86">
        <v>1</v>
      </c>
      <c r="H14" s="96">
        <v>44743</v>
      </c>
      <c r="I14" s="96"/>
      <c r="J14" s="89">
        <v>100</v>
      </c>
      <c r="K14" s="30"/>
      <c r="L14" s="181"/>
      <c r="M14" s="163">
        <f t="shared" ref="M14:M15" si="5">SUM(L14-H14)</f>
        <v>-44743</v>
      </c>
      <c r="N14" s="163">
        <f t="shared" ref="N14:N15" si="6">SUM(L14-H14)</f>
        <v>-44743</v>
      </c>
      <c r="O14" s="126"/>
      <c r="P14" s="30">
        <v>10</v>
      </c>
      <c r="Q14" s="164"/>
      <c r="R14" s="164"/>
      <c r="S14" s="164"/>
      <c r="T14" s="165">
        <f t="shared" ref="T14:T25" si="7">SUM(P14:R14)</f>
        <v>10</v>
      </c>
      <c r="U14" s="166"/>
      <c r="V14" s="182"/>
      <c r="W14" s="183">
        <v>23.4</v>
      </c>
      <c r="X14" s="169">
        <v>17.5</v>
      </c>
      <c r="Y14" s="170">
        <f t="shared" ref="Y14:Y25" si="8">(W14/P14*T14)*((100-X14)/87)</f>
        <v>22.189655172413794</v>
      </c>
      <c r="Z14" s="171">
        <f t="shared" ref="Z14:Z25" si="9">(Y14/J14*10000)</f>
        <v>2218.9655172413795</v>
      </c>
      <c r="AA14" s="159" t="s">
        <v>267</v>
      </c>
      <c r="AB14" s="172"/>
      <c r="AC14" s="85"/>
      <c r="AD14" s="168"/>
      <c r="AE14" s="168"/>
      <c r="AF14" s="168">
        <v>80</v>
      </c>
      <c r="AG14" s="168"/>
      <c r="AH14" s="88"/>
      <c r="AI14" s="168"/>
      <c r="AJ14" s="88"/>
      <c r="AK14" s="88"/>
      <c r="AL14" s="184">
        <v>87</v>
      </c>
      <c r="AM14" s="86"/>
      <c r="AN14" s="86"/>
      <c r="AO14" s="75" t="s">
        <v>360</v>
      </c>
    </row>
    <row r="15" spans="1:45">
      <c r="A15" s="88" t="s">
        <v>354</v>
      </c>
      <c r="B15" s="95" t="s">
        <v>355</v>
      </c>
      <c r="C15" s="86" t="s">
        <v>42</v>
      </c>
      <c r="D15" s="86" t="s">
        <v>176</v>
      </c>
      <c r="E15" s="159"/>
      <c r="F15" s="86">
        <v>9001</v>
      </c>
      <c r="G15" s="86">
        <v>1</v>
      </c>
      <c r="H15" s="96">
        <v>44743</v>
      </c>
      <c r="I15" s="96"/>
      <c r="J15" s="89">
        <v>100</v>
      </c>
      <c r="K15" s="30"/>
      <c r="L15" s="96"/>
      <c r="M15" s="163">
        <f t="shared" si="5"/>
        <v>-44743</v>
      </c>
      <c r="N15" s="163">
        <f t="shared" si="6"/>
        <v>-44743</v>
      </c>
      <c r="O15" s="126"/>
      <c r="P15" s="30">
        <v>11</v>
      </c>
      <c r="Q15" s="164"/>
      <c r="R15" s="164"/>
      <c r="S15" s="164"/>
      <c r="T15" s="165">
        <f t="shared" si="7"/>
        <v>11</v>
      </c>
      <c r="U15" s="166"/>
      <c r="V15" s="182"/>
      <c r="W15" s="183">
        <v>23.2</v>
      </c>
      <c r="X15" s="169">
        <v>16.8</v>
      </c>
      <c r="Y15" s="170">
        <f t="shared" si="8"/>
        <v>22.186666666666667</v>
      </c>
      <c r="Z15" s="171">
        <f t="shared" si="9"/>
        <v>2218.666666666667</v>
      </c>
      <c r="AA15" s="159"/>
      <c r="AB15" s="172"/>
      <c r="AC15" s="85"/>
      <c r="AD15" s="168"/>
      <c r="AE15" s="168"/>
      <c r="AF15" s="168"/>
      <c r="AG15" s="168"/>
      <c r="AH15" s="88"/>
      <c r="AI15" s="168"/>
      <c r="AJ15" s="88"/>
      <c r="AK15" s="88"/>
      <c r="AL15" s="184">
        <v>83</v>
      </c>
      <c r="AM15" s="86"/>
      <c r="AN15" s="86"/>
      <c r="AO15" s="86"/>
    </row>
    <row r="16" spans="1:45">
      <c r="A16" s="88" t="s">
        <v>354</v>
      </c>
      <c r="B16" s="95" t="s">
        <v>355</v>
      </c>
      <c r="C16" s="86" t="s">
        <v>42</v>
      </c>
      <c r="D16" s="86" t="s">
        <v>178</v>
      </c>
      <c r="E16" s="86" t="s">
        <v>179</v>
      </c>
      <c r="F16" s="86" t="s">
        <v>362</v>
      </c>
      <c r="G16" s="86">
        <v>1</v>
      </c>
      <c r="H16" s="96">
        <v>44745</v>
      </c>
      <c r="I16" s="95"/>
      <c r="J16" s="95">
        <v>100</v>
      </c>
      <c r="K16" s="95"/>
      <c r="L16" s="96"/>
      <c r="M16" s="163">
        <f>SUM(L16-H16)</f>
        <v>-44745</v>
      </c>
      <c r="N16" s="163">
        <f>SUM(L16-H16)</f>
        <v>-44745</v>
      </c>
      <c r="O16" s="95"/>
      <c r="P16" s="95">
        <v>10</v>
      </c>
      <c r="Q16" s="95"/>
      <c r="R16" s="95"/>
      <c r="S16" s="95"/>
      <c r="T16" s="163">
        <f>SUM(P16:R16)</f>
        <v>10</v>
      </c>
      <c r="U16" s="95"/>
      <c r="V16" s="95"/>
      <c r="W16" s="176">
        <v>22</v>
      </c>
      <c r="X16" s="177">
        <v>17.8</v>
      </c>
      <c r="Y16" s="170">
        <f>(W16/P16*T16)*((100-X16)/87)</f>
        <v>20.786206896551725</v>
      </c>
      <c r="Z16" s="170">
        <f>(Y16/J16*10000)</f>
        <v>2078.6206896551726</v>
      </c>
      <c r="AA16" s="95" t="s">
        <v>267</v>
      </c>
      <c r="AB16" s="95"/>
      <c r="AC16" s="95"/>
      <c r="AD16" s="86"/>
      <c r="AE16" s="86"/>
      <c r="AF16" s="95">
        <v>80</v>
      </c>
      <c r="AG16" s="95"/>
      <c r="AH16" s="95"/>
      <c r="AI16" s="95"/>
      <c r="AJ16" s="30"/>
      <c r="AK16" s="86"/>
      <c r="AL16" s="179">
        <v>86</v>
      </c>
      <c r="AM16" s="86"/>
      <c r="AN16" s="86"/>
      <c r="AO16" s="86"/>
    </row>
    <row r="17" spans="1:41">
      <c r="A17" s="88" t="s">
        <v>354</v>
      </c>
      <c r="B17" s="95" t="s">
        <v>355</v>
      </c>
      <c r="C17" s="86" t="s">
        <v>42</v>
      </c>
      <c r="D17" s="86" t="s">
        <v>178</v>
      </c>
      <c r="E17" s="86"/>
      <c r="F17" s="86">
        <v>9001</v>
      </c>
      <c r="G17" s="86">
        <v>1</v>
      </c>
      <c r="H17" s="96">
        <v>44745</v>
      </c>
      <c r="I17" s="95"/>
      <c r="J17" s="95">
        <v>100</v>
      </c>
      <c r="K17" s="95"/>
      <c r="L17" s="96"/>
      <c r="M17" s="163">
        <f>SUM(L17-H17)</f>
        <v>-44745</v>
      </c>
      <c r="N17" s="163">
        <f>SUM(L17-H17)</f>
        <v>-44745</v>
      </c>
      <c r="O17" s="95"/>
      <c r="P17" s="95">
        <v>12</v>
      </c>
      <c r="Q17" s="95"/>
      <c r="R17" s="95"/>
      <c r="S17" s="95"/>
      <c r="T17" s="163">
        <f>SUM(P17:R17)</f>
        <v>12</v>
      </c>
      <c r="U17" s="95"/>
      <c r="V17" s="95"/>
      <c r="W17" s="176">
        <v>25.4</v>
      </c>
      <c r="X17" s="177">
        <v>17.100000000000001</v>
      </c>
      <c r="Y17" s="170">
        <f>(W17/P17*T17)*((100-X17)/87)</f>
        <v>24.202988505747129</v>
      </c>
      <c r="Z17" s="170">
        <f>(Y17/J17*10000)</f>
        <v>2420.2988505747126</v>
      </c>
      <c r="AA17" s="95"/>
      <c r="AB17" s="95"/>
      <c r="AC17" s="95"/>
      <c r="AD17" s="86"/>
      <c r="AE17" s="86"/>
      <c r="AF17" s="95">
        <v>10</v>
      </c>
      <c r="AG17" s="95"/>
      <c r="AH17" s="95"/>
      <c r="AI17" s="95"/>
      <c r="AJ17" s="30"/>
      <c r="AK17" s="86"/>
      <c r="AL17" s="179">
        <v>80</v>
      </c>
      <c r="AM17" s="86"/>
      <c r="AN17" s="86"/>
      <c r="AO17" s="86"/>
    </row>
    <row r="18" spans="1:41">
      <c r="A18" s="88" t="s">
        <v>354</v>
      </c>
      <c r="B18" s="95" t="s">
        <v>355</v>
      </c>
      <c r="C18" s="86" t="s">
        <v>42</v>
      </c>
      <c r="D18" s="86" t="s">
        <v>175</v>
      </c>
      <c r="E18" s="86">
        <v>1196</v>
      </c>
      <c r="F18" s="160" t="s">
        <v>362</v>
      </c>
      <c r="G18" s="86">
        <v>1</v>
      </c>
      <c r="H18" s="96">
        <v>44746</v>
      </c>
      <c r="I18" s="96"/>
      <c r="J18" s="162">
        <v>1600</v>
      </c>
      <c r="K18" s="95"/>
      <c r="L18" s="96"/>
      <c r="M18" s="163">
        <f>SUM(L18-H18)</f>
        <v>-44746</v>
      </c>
      <c r="N18" s="163">
        <f>SUM(L18-H18)</f>
        <v>-44746</v>
      </c>
      <c r="O18" s="86"/>
      <c r="P18" s="86">
        <v>13</v>
      </c>
      <c r="Q18" s="164"/>
      <c r="R18" s="164"/>
      <c r="S18" s="164"/>
      <c r="T18" s="165">
        <f>SUM(P18:R18)</f>
        <v>13</v>
      </c>
      <c r="U18" s="166"/>
      <c r="V18" s="185"/>
      <c r="W18" s="178">
        <v>310</v>
      </c>
      <c r="X18" s="169">
        <v>17.5</v>
      </c>
      <c r="Y18" s="170">
        <f>(W18/P18*T18)*((100-X18)/87)</f>
        <v>293.9655172413793</v>
      </c>
      <c r="Z18" s="171">
        <f>(Y18/J18*10000)</f>
        <v>1837.2844827586207</v>
      </c>
      <c r="AA18" s="159" t="s">
        <v>267</v>
      </c>
      <c r="AB18" s="172"/>
      <c r="AC18" s="85"/>
      <c r="AD18" s="168"/>
      <c r="AE18" s="168"/>
      <c r="AF18" s="168"/>
      <c r="AG18" s="168"/>
      <c r="AH18" s="88"/>
      <c r="AI18" s="168"/>
      <c r="AJ18" s="88"/>
      <c r="AK18" s="88"/>
      <c r="AL18" s="184">
        <v>85</v>
      </c>
      <c r="AM18" s="86"/>
      <c r="AN18" s="86"/>
      <c r="AO18" s="86"/>
    </row>
    <row r="19" spans="1:41">
      <c r="A19" s="88" t="s">
        <v>354</v>
      </c>
      <c r="B19" s="95" t="s">
        <v>355</v>
      </c>
      <c r="C19" s="86" t="s">
        <v>42</v>
      </c>
      <c r="D19" s="86" t="s">
        <v>175</v>
      </c>
      <c r="E19" s="159"/>
      <c r="F19" s="86" t="s">
        <v>363</v>
      </c>
      <c r="G19" s="86">
        <v>1</v>
      </c>
      <c r="H19" s="96">
        <v>44746</v>
      </c>
      <c r="I19" s="96"/>
      <c r="J19" s="162">
        <v>1600</v>
      </c>
      <c r="K19" s="95"/>
      <c r="L19" s="96"/>
      <c r="M19" s="163">
        <f>SUM(L19-H19)</f>
        <v>-44746</v>
      </c>
      <c r="N19" s="163">
        <f>SUM(L19-H19)</f>
        <v>-44746</v>
      </c>
      <c r="O19" s="86"/>
      <c r="P19" s="86">
        <v>11</v>
      </c>
      <c r="Q19" s="164"/>
      <c r="R19" s="164"/>
      <c r="S19" s="164"/>
      <c r="T19" s="165">
        <f>SUM(P19:R19)</f>
        <v>11</v>
      </c>
      <c r="U19" s="166"/>
      <c r="V19" s="185"/>
      <c r="W19" s="178">
        <v>330</v>
      </c>
      <c r="X19" s="169">
        <v>17.600000000000001</v>
      </c>
      <c r="Y19" s="170">
        <f>(W19/P19*T19)*((100-X19)/87)</f>
        <v>312.55172413793105</v>
      </c>
      <c r="Z19" s="171">
        <f>(Y19/J19*10000)</f>
        <v>1953.4482758620691</v>
      </c>
      <c r="AA19" s="159"/>
      <c r="AB19" s="172"/>
      <c r="AC19" s="85"/>
      <c r="AD19" s="168"/>
      <c r="AE19" s="168"/>
      <c r="AF19" s="168"/>
      <c r="AG19" s="168"/>
      <c r="AH19" s="88"/>
      <c r="AI19" s="168"/>
      <c r="AJ19" s="88"/>
      <c r="AK19" s="85"/>
      <c r="AL19" s="184">
        <v>80</v>
      </c>
      <c r="AM19" s="86"/>
      <c r="AN19" s="86"/>
      <c r="AO19" s="86"/>
    </row>
    <row r="20" spans="1:41">
      <c r="A20" s="88" t="s">
        <v>354</v>
      </c>
      <c r="B20" s="95" t="s">
        <v>355</v>
      </c>
      <c r="C20" s="86" t="s">
        <v>42</v>
      </c>
      <c r="D20" s="86" t="s">
        <v>184</v>
      </c>
      <c r="E20" s="86" t="s">
        <v>185</v>
      </c>
      <c r="F20" s="86" t="s">
        <v>362</v>
      </c>
      <c r="G20" s="86"/>
      <c r="H20" s="96">
        <v>44758</v>
      </c>
      <c r="I20" s="95"/>
      <c r="J20" s="95">
        <v>100</v>
      </c>
      <c r="K20" s="95"/>
      <c r="L20" s="96"/>
      <c r="M20" s="163">
        <f t="shared" ref="M20:M21" si="10">SUM(L20-H20)</f>
        <v>-44758</v>
      </c>
      <c r="N20" s="163">
        <f t="shared" ref="N20:N25" si="11">SUM(L20-H20)</f>
        <v>-44758</v>
      </c>
      <c r="O20" s="95"/>
      <c r="P20" s="95">
        <v>10</v>
      </c>
      <c r="Q20" s="95"/>
      <c r="R20" s="95"/>
      <c r="S20" s="95"/>
      <c r="T20" s="163">
        <f t="shared" ref="T20" si="12">SUM(P20:R20)</f>
        <v>10</v>
      </c>
      <c r="U20" s="95"/>
      <c r="V20" s="95"/>
      <c r="W20" s="95">
        <v>86.68</v>
      </c>
      <c r="X20" s="177">
        <v>17</v>
      </c>
      <c r="Y20" s="170">
        <f t="shared" ref="Y20:Y21" si="13">(W20/P20*T20)*((100-X20)/87)</f>
        <v>82.694712643678159</v>
      </c>
      <c r="Z20" s="170">
        <f t="shared" ref="Z20:Z21" si="14">(Y20/J20*10000)</f>
        <v>8269.4712643678158</v>
      </c>
      <c r="AA20" s="95" t="s">
        <v>267</v>
      </c>
      <c r="AB20" s="95"/>
      <c r="AC20" s="95"/>
      <c r="AD20" s="86"/>
      <c r="AE20" s="86"/>
      <c r="AF20" s="95">
        <v>60</v>
      </c>
      <c r="AG20" s="95">
        <v>90</v>
      </c>
      <c r="AH20" s="95"/>
      <c r="AI20" s="95"/>
      <c r="AJ20" s="30"/>
      <c r="AK20" s="86"/>
      <c r="AL20" s="179">
        <v>82</v>
      </c>
      <c r="AM20" s="86"/>
      <c r="AN20" s="86"/>
      <c r="AO20" s="75" t="s">
        <v>364</v>
      </c>
    </row>
    <row r="21" spans="1:41">
      <c r="A21" s="88" t="s">
        <v>354</v>
      </c>
      <c r="B21" s="95" t="s">
        <v>355</v>
      </c>
      <c r="C21" s="86" t="s">
        <v>42</v>
      </c>
      <c r="D21" s="86" t="s">
        <v>184</v>
      </c>
      <c r="E21" s="86"/>
      <c r="F21" s="86">
        <v>9001</v>
      </c>
      <c r="G21" s="86"/>
      <c r="H21" s="96">
        <v>44758</v>
      </c>
      <c r="I21" s="95"/>
      <c r="J21" s="95">
        <v>100</v>
      </c>
      <c r="K21" s="95"/>
      <c r="L21" s="96"/>
      <c r="M21" s="163">
        <f t="shared" si="10"/>
        <v>-44758</v>
      </c>
      <c r="N21" s="163">
        <f t="shared" si="11"/>
        <v>-44758</v>
      </c>
      <c r="O21" s="95"/>
      <c r="P21" s="95">
        <v>11</v>
      </c>
      <c r="Q21" s="95"/>
      <c r="R21" s="95"/>
      <c r="S21" s="95"/>
      <c r="T21" s="163">
        <f>SUM(P21:R21)</f>
        <v>11</v>
      </c>
      <c r="U21" s="95"/>
      <c r="V21" s="95"/>
      <c r="W21" s="95">
        <v>26</v>
      </c>
      <c r="X21" s="177">
        <v>16.899999999999999</v>
      </c>
      <c r="Y21" s="170">
        <f t="shared" si="13"/>
        <v>24.834482758620688</v>
      </c>
      <c r="Z21" s="170">
        <f t="shared" si="14"/>
        <v>2483.4482758620688</v>
      </c>
      <c r="AA21" s="95"/>
      <c r="AB21" s="95"/>
      <c r="AC21" s="95"/>
      <c r="AD21" s="86"/>
      <c r="AE21" s="86"/>
      <c r="AF21" s="95"/>
      <c r="AG21" s="95">
        <v>20</v>
      </c>
      <c r="AH21" s="95"/>
      <c r="AI21" s="95"/>
      <c r="AJ21" s="30"/>
      <c r="AK21" s="86"/>
      <c r="AL21" s="179">
        <v>82</v>
      </c>
      <c r="AM21" s="86"/>
      <c r="AN21" s="86"/>
      <c r="AO21" s="86"/>
    </row>
    <row r="22" spans="1:41">
      <c r="A22" s="88" t="s">
        <v>354</v>
      </c>
      <c r="B22" s="95" t="s">
        <v>355</v>
      </c>
      <c r="C22" s="86" t="s">
        <v>42</v>
      </c>
      <c r="D22" s="86" t="s">
        <v>191</v>
      </c>
      <c r="E22" s="86" t="s">
        <v>192</v>
      </c>
      <c r="F22" s="160" t="s">
        <v>362</v>
      </c>
      <c r="G22" s="86"/>
      <c r="H22" s="96">
        <v>44747</v>
      </c>
      <c r="I22" s="96"/>
      <c r="J22" s="162">
        <v>100</v>
      </c>
      <c r="K22" s="30"/>
      <c r="L22" s="96"/>
      <c r="M22" s="163">
        <f>SUM(L22-H22)</f>
        <v>-44747</v>
      </c>
      <c r="N22" s="163">
        <f t="shared" si="11"/>
        <v>-44747</v>
      </c>
      <c r="O22" s="30"/>
      <c r="P22" s="86">
        <v>13</v>
      </c>
      <c r="Q22" s="164"/>
      <c r="R22" s="164"/>
      <c r="S22" s="164"/>
      <c r="T22" s="165">
        <f>SUM(P22:R22)</f>
        <v>13</v>
      </c>
      <c r="U22" s="166"/>
      <c r="V22" s="182"/>
      <c r="W22" s="182">
        <v>27.2</v>
      </c>
      <c r="X22" s="169">
        <v>17.100000000000001</v>
      </c>
      <c r="Y22" s="170">
        <f>(W22/P22*T22)*((100-X22)/87)</f>
        <v>25.918160919540234</v>
      </c>
      <c r="Z22" s="171">
        <f>(Y22/J22*10000)</f>
        <v>2591.8160919540232</v>
      </c>
      <c r="AA22" s="159" t="s">
        <v>267</v>
      </c>
      <c r="AB22" s="172"/>
      <c r="AC22" s="85"/>
      <c r="AD22" s="168"/>
      <c r="AE22" s="168"/>
      <c r="AF22" s="168">
        <v>50</v>
      </c>
      <c r="AG22" s="168"/>
      <c r="AH22" s="88"/>
      <c r="AI22" s="168"/>
      <c r="AJ22" s="88"/>
      <c r="AK22" s="88"/>
      <c r="AL22" s="184">
        <v>87</v>
      </c>
      <c r="AM22" s="86"/>
      <c r="AN22" s="86"/>
      <c r="AO22" s="86"/>
    </row>
    <row r="23" spans="1:41">
      <c r="A23" s="88" t="s">
        <v>354</v>
      </c>
      <c r="B23" s="95" t="s">
        <v>355</v>
      </c>
      <c r="C23" s="86" t="s">
        <v>42</v>
      </c>
      <c r="D23" s="86" t="s">
        <v>191</v>
      </c>
      <c r="E23" s="159"/>
      <c r="F23" s="160">
        <v>9001</v>
      </c>
      <c r="G23" s="86"/>
      <c r="H23" s="96">
        <v>44747</v>
      </c>
      <c r="I23" s="96"/>
      <c r="J23" s="162">
        <v>100</v>
      </c>
      <c r="K23" s="30"/>
      <c r="L23" s="96"/>
      <c r="M23" s="163">
        <f>SUM(L23-H23)</f>
        <v>-44747</v>
      </c>
      <c r="N23" s="163">
        <f t="shared" si="11"/>
        <v>-44747</v>
      </c>
      <c r="O23" s="30"/>
      <c r="P23" s="86">
        <v>12</v>
      </c>
      <c r="Q23" s="164"/>
      <c r="R23" s="164"/>
      <c r="S23" s="164"/>
      <c r="T23" s="165">
        <f>SUM(P23:R23)</f>
        <v>12</v>
      </c>
      <c r="U23" s="166"/>
      <c r="V23" s="182"/>
      <c r="W23" s="182">
        <v>25.1</v>
      </c>
      <c r="X23" s="169">
        <v>1.3</v>
      </c>
      <c r="Y23" s="170">
        <f>(W23/P23*T23)*((100-X23)/87)</f>
        <v>28.475517241379311</v>
      </c>
      <c r="Z23" s="171">
        <f>(Y23/J23*10000)</f>
        <v>2847.5517241379312</v>
      </c>
      <c r="AA23" s="159"/>
      <c r="AB23" s="172"/>
      <c r="AC23" s="85"/>
      <c r="AD23" s="168"/>
      <c r="AE23" s="168"/>
      <c r="AF23" s="168"/>
      <c r="AG23" s="168"/>
      <c r="AH23" s="88"/>
      <c r="AI23" s="168"/>
      <c r="AJ23" s="88"/>
      <c r="AK23" s="88"/>
      <c r="AL23" s="184">
        <v>84</v>
      </c>
      <c r="AM23" s="86"/>
      <c r="AN23" s="86"/>
      <c r="AO23" s="86"/>
    </row>
    <row r="24" spans="1:41">
      <c r="A24" s="88" t="s">
        <v>354</v>
      </c>
      <c r="B24" s="95" t="s">
        <v>355</v>
      </c>
      <c r="C24" s="86" t="s">
        <v>42</v>
      </c>
      <c r="D24" s="145" t="s">
        <v>193</v>
      </c>
      <c r="E24" s="159" t="s">
        <v>365</v>
      </c>
      <c r="F24" s="160" t="s">
        <v>362</v>
      </c>
      <c r="G24" s="86">
        <v>1</v>
      </c>
      <c r="H24" s="96">
        <v>44767</v>
      </c>
      <c r="I24" s="96"/>
      <c r="J24" s="89">
        <v>100</v>
      </c>
      <c r="K24" s="30"/>
      <c r="L24" s="96"/>
      <c r="M24" s="163">
        <f t="shared" ref="M24:M25" si="15">SUM(L24-H24)</f>
        <v>-44767</v>
      </c>
      <c r="N24" s="163">
        <f t="shared" si="11"/>
        <v>-44767</v>
      </c>
      <c r="O24" s="126"/>
      <c r="P24" s="30">
        <v>10</v>
      </c>
      <c r="Q24" s="164"/>
      <c r="R24" s="164"/>
      <c r="S24" s="164"/>
      <c r="T24" s="165">
        <f t="shared" si="7"/>
        <v>10</v>
      </c>
      <c r="U24" s="166"/>
      <c r="V24" s="182"/>
      <c r="W24" s="183">
        <v>24.3</v>
      </c>
      <c r="X24" s="169">
        <v>17.5</v>
      </c>
      <c r="Y24" s="170">
        <f t="shared" si="8"/>
        <v>23.043103448275861</v>
      </c>
      <c r="Z24" s="171">
        <f t="shared" si="9"/>
        <v>2304.3103448275861</v>
      </c>
      <c r="AA24" s="159" t="s">
        <v>267</v>
      </c>
      <c r="AB24" s="172"/>
      <c r="AC24" s="85"/>
      <c r="AD24" s="168"/>
      <c r="AE24" s="168"/>
      <c r="AF24" s="168">
        <v>30</v>
      </c>
      <c r="AG24" s="168"/>
      <c r="AH24" s="88"/>
      <c r="AI24" s="168"/>
      <c r="AJ24" s="88"/>
      <c r="AK24" s="88"/>
      <c r="AL24" s="184">
        <v>86</v>
      </c>
      <c r="AM24" s="86"/>
      <c r="AN24" s="86"/>
      <c r="AO24" s="86"/>
    </row>
    <row r="25" spans="1:41">
      <c r="A25" s="88" t="s">
        <v>354</v>
      </c>
      <c r="B25" s="95" t="s">
        <v>355</v>
      </c>
      <c r="C25" s="86" t="s">
        <v>42</v>
      </c>
      <c r="D25" s="145" t="s">
        <v>193</v>
      </c>
      <c r="E25" s="159"/>
      <c r="F25" s="160">
        <v>9001</v>
      </c>
      <c r="G25" s="86">
        <v>1</v>
      </c>
      <c r="H25" s="96">
        <v>44767</v>
      </c>
      <c r="I25" s="96"/>
      <c r="J25" s="89">
        <v>100</v>
      </c>
      <c r="K25" s="30"/>
      <c r="L25" s="96"/>
      <c r="M25" s="163">
        <f t="shared" si="15"/>
        <v>-44767</v>
      </c>
      <c r="N25" s="163">
        <f t="shared" si="11"/>
        <v>-44767</v>
      </c>
      <c r="O25" s="126"/>
      <c r="P25" s="30">
        <v>13</v>
      </c>
      <c r="Q25" s="164"/>
      <c r="R25" s="164"/>
      <c r="S25" s="164"/>
      <c r="T25" s="165">
        <f t="shared" si="7"/>
        <v>13</v>
      </c>
      <c r="U25" s="166"/>
      <c r="V25" s="182"/>
      <c r="W25" s="183">
        <v>24.6</v>
      </c>
      <c r="X25" s="169">
        <v>17.600000000000001</v>
      </c>
      <c r="Y25" s="170">
        <f t="shared" si="8"/>
        <v>23.299310344827589</v>
      </c>
      <c r="Z25" s="171">
        <f t="shared" si="9"/>
        <v>2329.9310344827591</v>
      </c>
      <c r="AA25" s="159"/>
      <c r="AB25" s="172"/>
      <c r="AC25" s="85"/>
      <c r="AD25" s="168"/>
      <c r="AE25" s="168"/>
      <c r="AF25" s="168"/>
      <c r="AG25" s="168"/>
      <c r="AH25" s="88"/>
      <c r="AI25" s="168"/>
      <c r="AJ25" s="88"/>
      <c r="AK25" s="88"/>
      <c r="AL25" s="184">
        <v>86</v>
      </c>
      <c r="AM25" s="86"/>
      <c r="AN25" s="86"/>
      <c r="AO25" s="86"/>
    </row>
    <row r="26" spans="1:41">
      <c r="AM26" s="86"/>
      <c r="AN26" s="86"/>
      <c r="AO26" s="86"/>
    </row>
    <row r="27" spans="1:41">
      <c r="A27" s="88" t="s">
        <v>354</v>
      </c>
      <c r="B27" s="95" t="s">
        <v>355</v>
      </c>
      <c r="C27" s="86" t="s">
        <v>42</v>
      </c>
      <c r="D27" s="86" t="s">
        <v>180</v>
      </c>
      <c r="E27" s="86" t="s">
        <v>366</v>
      </c>
      <c r="F27" s="186" t="s">
        <v>367</v>
      </c>
      <c r="G27" s="86">
        <v>1</v>
      </c>
      <c r="H27" s="96">
        <v>44747</v>
      </c>
      <c r="I27" s="95"/>
      <c r="J27" s="95">
        <v>1600</v>
      </c>
      <c r="K27" s="95"/>
      <c r="L27" s="96"/>
      <c r="M27" s="163">
        <f t="shared" ref="M27:M30" si="16">SUM(L27-H27)</f>
        <v>-44747</v>
      </c>
      <c r="N27" s="163">
        <f t="shared" ref="N27:N30" si="17">SUM(L27-H27)</f>
        <v>-44747</v>
      </c>
      <c r="O27" s="95"/>
      <c r="P27" s="95">
        <v>14</v>
      </c>
      <c r="Q27" s="95"/>
      <c r="R27" s="95"/>
      <c r="S27" s="95"/>
      <c r="T27" s="163">
        <f t="shared" ref="T27:T30" si="18">SUM(P27:R27)</f>
        <v>14</v>
      </c>
      <c r="U27" s="95"/>
      <c r="V27" s="95"/>
      <c r="W27" s="176">
        <v>500</v>
      </c>
      <c r="X27" s="177">
        <v>17.399999999999999</v>
      </c>
      <c r="Y27" s="170">
        <f t="shared" ref="Y27:Y30" si="19">(W27/P27*T27)*((100-X27)/87)</f>
        <v>474.71264367816093</v>
      </c>
      <c r="Z27" s="170">
        <f t="shared" ref="Z27:Z30" si="20">(Y27/J27*10000)</f>
        <v>2966.954022988506</v>
      </c>
      <c r="AA27" s="95" t="s">
        <v>254</v>
      </c>
      <c r="AB27" s="95"/>
      <c r="AC27" s="95"/>
      <c r="AD27" s="86"/>
      <c r="AE27" s="86"/>
      <c r="AF27" s="95"/>
      <c r="AG27" s="95"/>
      <c r="AH27" s="95"/>
      <c r="AI27" s="95"/>
      <c r="AJ27" s="30"/>
      <c r="AK27" s="86"/>
      <c r="AL27" s="187">
        <v>84</v>
      </c>
      <c r="AM27" s="86"/>
      <c r="AN27" s="86"/>
      <c r="AO27" s="75" t="s">
        <v>368</v>
      </c>
    </row>
    <row r="28" spans="1:41">
      <c r="A28" s="88" t="s">
        <v>354</v>
      </c>
      <c r="B28" s="95" t="s">
        <v>355</v>
      </c>
      <c r="C28" s="86" t="s">
        <v>42</v>
      </c>
      <c r="D28" s="86" t="s">
        <v>180</v>
      </c>
      <c r="E28" s="86"/>
      <c r="F28" s="86">
        <v>9444</v>
      </c>
      <c r="G28" s="86">
        <v>1</v>
      </c>
      <c r="H28" s="96">
        <v>44747</v>
      </c>
      <c r="I28" s="95"/>
      <c r="J28" s="95">
        <v>1600</v>
      </c>
      <c r="K28" s="95"/>
      <c r="L28" s="96"/>
      <c r="M28" s="163">
        <f t="shared" si="16"/>
        <v>-44747</v>
      </c>
      <c r="N28" s="163">
        <f t="shared" si="17"/>
        <v>-44747</v>
      </c>
      <c r="O28" s="95"/>
      <c r="P28" s="95">
        <v>15</v>
      </c>
      <c r="Q28" s="95"/>
      <c r="R28" s="95"/>
      <c r="S28" s="95"/>
      <c r="T28" s="163">
        <f t="shared" si="18"/>
        <v>15</v>
      </c>
      <c r="U28" s="95"/>
      <c r="V28" s="95"/>
      <c r="W28" s="176">
        <v>300</v>
      </c>
      <c r="X28" s="177">
        <v>17.600000000000001</v>
      </c>
      <c r="Y28" s="170">
        <f t="shared" si="19"/>
        <v>284.13793103448279</v>
      </c>
      <c r="Z28" s="170">
        <f t="shared" si="20"/>
        <v>1775.8620689655174</v>
      </c>
      <c r="AA28" s="95"/>
      <c r="AB28" s="95"/>
      <c r="AC28" s="95"/>
      <c r="AD28" s="86"/>
      <c r="AE28" s="86"/>
      <c r="AF28" s="95"/>
      <c r="AG28" s="95"/>
      <c r="AH28" s="95"/>
      <c r="AI28" s="95"/>
      <c r="AJ28" s="30"/>
      <c r="AK28" s="86"/>
      <c r="AL28" s="187">
        <v>88</v>
      </c>
      <c r="AM28" s="86"/>
      <c r="AN28" s="86"/>
      <c r="AO28" s="86"/>
    </row>
    <row r="29" spans="1:41">
      <c r="A29" s="88" t="s">
        <v>354</v>
      </c>
      <c r="B29" s="95" t="s">
        <v>355</v>
      </c>
      <c r="C29" s="86" t="s">
        <v>42</v>
      </c>
      <c r="D29" s="86" t="s">
        <v>369</v>
      </c>
      <c r="E29" s="86" t="s">
        <v>370</v>
      </c>
      <c r="F29" s="86" t="s">
        <v>367</v>
      </c>
      <c r="G29" s="86">
        <v>1</v>
      </c>
      <c r="H29" s="96">
        <v>44756</v>
      </c>
      <c r="I29" s="95"/>
      <c r="J29" s="95">
        <v>800</v>
      </c>
      <c r="K29" s="95"/>
      <c r="L29" s="96"/>
      <c r="M29" s="163">
        <f t="shared" si="16"/>
        <v>-44756</v>
      </c>
      <c r="N29" s="163">
        <f t="shared" si="17"/>
        <v>-44756</v>
      </c>
      <c r="O29" s="95"/>
      <c r="P29" s="95">
        <v>14</v>
      </c>
      <c r="Q29" s="95"/>
      <c r="R29" s="95"/>
      <c r="S29" s="95"/>
      <c r="T29" s="163">
        <f t="shared" si="18"/>
        <v>14</v>
      </c>
      <c r="U29" s="95"/>
      <c r="V29" s="95"/>
      <c r="W29" s="176">
        <v>230</v>
      </c>
      <c r="X29" s="177">
        <v>17.5</v>
      </c>
      <c r="Y29" s="170">
        <f t="shared" si="19"/>
        <v>218.10344827586204</v>
      </c>
      <c r="Z29" s="170">
        <f t="shared" si="20"/>
        <v>2726.2931034482758</v>
      </c>
      <c r="AA29" s="95" t="s">
        <v>267</v>
      </c>
      <c r="AB29" s="95"/>
      <c r="AC29" s="95"/>
      <c r="AD29" s="86"/>
      <c r="AE29" s="86"/>
      <c r="AF29" s="95"/>
      <c r="AG29" s="95"/>
      <c r="AH29" s="95"/>
      <c r="AI29" s="95"/>
      <c r="AJ29" s="30"/>
      <c r="AK29" s="86"/>
      <c r="AL29" s="179">
        <v>87</v>
      </c>
      <c r="AM29" s="86"/>
      <c r="AN29" s="86"/>
      <c r="AO29" s="86"/>
    </row>
    <row r="30" spans="1:41">
      <c r="A30" s="88" t="s">
        <v>354</v>
      </c>
      <c r="B30" s="95" t="s">
        <v>355</v>
      </c>
      <c r="C30" s="86" t="s">
        <v>42</v>
      </c>
      <c r="D30" s="86" t="s">
        <v>369</v>
      </c>
      <c r="E30" s="86"/>
      <c r="F30" s="86">
        <v>9444</v>
      </c>
      <c r="G30" s="86">
        <v>1</v>
      </c>
      <c r="H30" s="96">
        <v>44756</v>
      </c>
      <c r="I30" s="95"/>
      <c r="J30" s="95">
        <v>800</v>
      </c>
      <c r="K30" s="95"/>
      <c r="L30" s="96"/>
      <c r="M30" s="163">
        <f t="shared" si="16"/>
        <v>-44756</v>
      </c>
      <c r="N30" s="163">
        <f t="shared" si="17"/>
        <v>-44756</v>
      </c>
      <c r="O30" s="95"/>
      <c r="P30" s="95">
        <v>12</v>
      </c>
      <c r="Q30" s="95"/>
      <c r="R30" s="95"/>
      <c r="S30" s="95"/>
      <c r="T30" s="163">
        <f t="shared" si="18"/>
        <v>12</v>
      </c>
      <c r="U30" s="95"/>
      <c r="V30" s="95"/>
      <c r="W30" s="176">
        <v>240</v>
      </c>
      <c r="X30" s="177">
        <v>17.8</v>
      </c>
      <c r="Y30" s="170">
        <f t="shared" si="19"/>
        <v>226.75862068965517</v>
      </c>
      <c r="Z30" s="170">
        <f t="shared" si="20"/>
        <v>2834.4827586206893</v>
      </c>
      <c r="AA30" s="95"/>
      <c r="AB30" s="95"/>
      <c r="AC30" s="95"/>
      <c r="AD30" s="86"/>
      <c r="AE30" s="86"/>
      <c r="AF30" s="95"/>
      <c r="AG30" s="95"/>
      <c r="AH30" s="95"/>
      <c r="AI30" s="95"/>
      <c r="AJ30" s="30"/>
      <c r="AK30" s="86"/>
      <c r="AL30" s="179">
        <v>85</v>
      </c>
      <c r="AM30" s="86"/>
      <c r="AN30" s="86"/>
      <c r="AO30" s="86"/>
    </row>
  </sheetData>
  <mergeCells count="1">
    <mergeCell ref="AM1:AN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4</vt:i4>
      </vt:variant>
    </vt:vector>
  </HeadingPairs>
  <TitlesOfParts>
    <vt:vector size="4" baseType="lpstr">
      <vt:lpstr>PADDY OFD</vt:lpstr>
      <vt:lpstr>PADDY DEMO</vt:lpstr>
      <vt:lpstr>MAIZE OFD</vt:lpstr>
      <vt:lpstr>BAJRA OFD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2022-07-07T07:17:28Z</dcterms:created>
  <dcterms:modified xsi:type="dcterms:W3CDTF">2023-01-09T08:30:39Z</dcterms:modified>
</cp:coreProperties>
</file>