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DFDA706E-33A6-4630-A141-59445DC1F614}" xr6:coauthVersionLast="47" xr6:coauthVersionMax="47" xr10:uidLastSave="{00000000-0000-0000-0000-000000000000}"/>
  <bookViews>
    <workbookView xWindow="-110" yWindow="-110" windowWidth="19420" windowHeight="10420" xr2:uid="{3164291B-CF0E-45B9-8C29-19CCFE365F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7" i="1"/>
  <c r="K17" i="1" s="1"/>
  <c r="I17" i="1"/>
  <c r="H17" i="1"/>
  <c r="J16" i="1"/>
  <c r="K16" i="1" s="1"/>
  <c r="I16" i="1"/>
  <c r="H16" i="1"/>
  <c r="J15" i="1"/>
  <c r="K15" i="1" s="1"/>
  <c r="I15" i="1"/>
  <c r="H15" i="1"/>
  <c r="J14" i="1"/>
  <c r="K14" i="1" s="1"/>
  <c r="I14" i="1"/>
  <c r="H14" i="1"/>
  <c r="F13" i="1"/>
  <c r="H13" i="1" s="1"/>
  <c r="E13" i="1"/>
  <c r="E8" i="1"/>
  <c r="H12" i="1" s="1"/>
  <c r="H7" i="1"/>
  <c r="J7" i="1" s="1"/>
  <c r="K7" i="1" s="1"/>
  <c r="H6" i="1"/>
  <c r="J6" i="1" s="1"/>
  <c r="K6" i="1" s="1"/>
  <c r="H5" i="1"/>
  <c r="J13" i="1" l="1"/>
  <c r="K13" i="1" s="1"/>
  <c r="I13" i="1"/>
  <c r="J12" i="1"/>
  <c r="K12" i="1" s="1"/>
  <c r="I12" i="1"/>
  <c r="I5" i="1"/>
  <c r="I6" i="1"/>
  <c r="I7" i="1"/>
  <c r="H8" i="1"/>
  <c r="H9" i="1"/>
  <c r="H10" i="1"/>
  <c r="H11" i="1"/>
  <c r="J5" i="1"/>
  <c r="J9" i="1" l="1"/>
  <c r="K9" i="1" s="1"/>
  <c r="I9" i="1"/>
  <c r="K5" i="1"/>
  <c r="J8" i="1"/>
  <c r="K8" i="1" s="1"/>
  <c r="I8" i="1"/>
  <c r="I18" i="1" s="1"/>
  <c r="I19" i="1" s="1"/>
  <c r="H18" i="1"/>
  <c r="H19" i="1" s="1"/>
  <c r="J11" i="1"/>
  <c r="K11" i="1" s="1"/>
  <c r="I11" i="1"/>
  <c r="J10" i="1"/>
  <c r="K10" i="1" s="1"/>
  <c r="I10" i="1"/>
  <c r="J18" i="1" l="1"/>
  <c r="K18" i="1" s="1"/>
</calcChain>
</file>

<file path=xl/sharedStrings.xml><?xml version="1.0" encoding="utf-8"?>
<sst xmlns="http://schemas.openxmlformats.org/spreadsheetml/2006/main" count="34" uniqueCount="31">
  <si>
    <t>K VENKATESH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</si>
  <si>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</si>
  <si>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</si>
  <si>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</si>
  <si>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</si>
  <si>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</si>
  <si>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</si>
  <si>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</si>
  <si>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</si>
  <si>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</si>
  <si>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</si>
  <si>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</si>
  <si>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</si>
  <si>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</si>
  <si>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</si>
  <si>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</si>
  <si>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</si>
  <si>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</si>
  <si>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</si>
  <si>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</si>
  <si>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</si>
  <si>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</si>
  <si>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May'22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</si>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</sst>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3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2" fontId="3" fillId="4" borderId="1" xfId="1" applyNumberFormat="1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0D58-F609-478A-A178-542148D2A7C3}">
  <dimension ref="B3:K19"/>
  <sheetViews>
    <sheetView tabSelected="1" workbookViewId="0">
      <selection activeCell="A3" sqref="A3"/>
    </sheetView>
  </sheetViews>
  <sheetFormatPr defaultRowHeight="14.5" x14ac:dyDescent="0.35"/>
  <cols>
    <col min="3" max="3" width="35.54296875" bestFit="1" customWidth="1"/>
    <col min="4" max="4" width="12.6328125" bestFit="1" customWidth="1"/>
    <col min="7" max="7" width="10.1796875" customWidth="1"/>
  </cols>
  <sheetData>
    <row r="3" spans="2:11" x14ac:dyDescent="0.35">
      <c r="B3" s="1" t="s">
        <v>0</v>
      </c>
      <c r="E3" s="2"/>
      <c r="F3" s="2"/>
      <c r="K3" s="3"/>
    </row>
    <row r="4" spans="2:11" ht="58" x14ac:dyDescent="0.35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</row>
    <row r="5" spans="2:11" x14ac:dyDescent="0.35">
      <c r="B5" s="7">
        <v>1</v>
      </c>
      <c r="C5" s="8" t="s">
        <v>11</v>
      </c>
      <c r="D5" s="9" t="s">
        <v>12</v>
      </c>
      <c r="E5" s="10">
        <v>354.82499999999999</v>
      </c>
      <c r="F5" s="10">
        <v>370.5</v>
      </c>
      <c r="G5" s="9">
        <v>15</v>
      </c>
      <c r="H5" s="11">
        <f>(F5/E5)*G5</f>
        <v>15.66265060240964</v>
      </c>
      <c r="I5" s="11">
        <f t="shared" ref="I5:I17" si="0">H5</f>
        <v>15.66265060240964</v>
      </c>
      <c r="J5" s="11">
        <f t="shared" ref="J5:J17" si="1">H5</f>
        <v>15.66265060240964</v>
      </c>
      <c r="K5" s="11">
        <f>(J5/G5)*4.5</f>
        <v>4.6987951807228923</v>
      </c>
    </row>
    <row r="6" spans="2:11" x14ac:dyDescent="0.35">
      <c r="B6" s="7">
        <v>2</v>
      </c>
      <c r="C6" s="8" t="s">
        <v>13</v>
      </c>
      <c r="D6" s="9" t="s">
        <v>12</v>
      </c>
      <c r="E6" s="10">
        <v>370.5</v>
      </c>
      <c r="F6" s="10">
        <v>360.75400000000002</v>
      </c>
      <c r="G6" s="9">
        <v>10</v>
      </c>
      <c r="H6" s="11">
        <f>((F6/E6)*G6)*(100/90)</f>
        <v>10.818833408307093</v>
      </c>
      <c r="I6" s="11">
        <f t="shared" si="0"/>
        <v>10.818833408307093</v>
      </c>
      <c r="J6" s="11">
        <f t="shared" si="1"/>
        <v>10.818833408307093</v>
      </c>
      <c r="K6" s="11">
        <f>(J6/G6)*4.5</f>
        <v>4.8684750337381919</v>
      </c>
    </row>
    <row r="7" spans="2:11" x14ac:dyDescent="0.35">
      <c r="B7" s="7">
        <v>3</v>
      </c>
      <c r="C7" s="8" t="s">
        <v>14</v>
      </c>
      <c r="D7" s="9" t="s">
        <v>15</v>
      </c>
      <c r="E7" s="12">
        <v>358156.53125</v>
      </c>
      <c r="F7" s="12">
        <v>536566.09</v>
      </c>
      <c r="G7" s="9">
        <v>10</v>
      </c>
      <c r="H7" s="11">
        <f>(F7/E7)*G7</f>
        <v>14.98132920059656</v>
      </c>
      <c r="I7" s="11">
        <f t="shared" si="0"/>
        <v>14.98132920059656</v>
      </c>
      <c r="J7" s="11">
        <f t="shared" si="1"/>
        <v>14.98132920059656</v>
      </c>
      <c r="K7" s="11">
        <f>(J7/G7)*4.5</f>
        <v>6.7415981402684526</v>
      </c>
    </row>
    <row r="8" spans="2:11" x14ac:dyDescent="0.35">
      <c r="B8" s="13">
        <v>4</v>
      </c>
      <c r="C8" s="8" t="s">
        <v>16</v>
      </c>
      <c r="D8" s="14" t="s">
        <v>15</v>
      </c>
      <c r="E8" s="15">
        <f>F7</f>
        <v>536566.09</v>
      </c>
      <c r="F8" s="12">
        <v>393973.87000000011</v>
      </c>
      <c r="G8" s="14">
        <v>35</v>
      </c>
      <c r="H8" s="11">
        <f>(F8/E8)*G8*1.15</f>
        <v>29.553578884383104</v>
      </c>
      <c r="I8" s="11">
        <f t="shared" si="0"/>
        <v>29.553578884383104</v>
      </c>
      <c r="J8" s="11">
        <f t="shared" si="1"/>
        <v>29.553578884383104</v>
      </c>
      <c r="K8" s="11">
        <f>(J8/G8)*4.5</f>
        <v>3.799745856563542</v>
      </c>
    </row>
    <row r="9" spans="2:11" x14ac:dyDescent="0.35">
      <c r="B9" s="16"/>
      <c r="C9" s="8" t="s">
        <v>17</v>
      </c>
      <c r="D9" s="17"/>
      <c r="E9" s="18"/>
      <c r="F9" s="12">
        <v>90843.099999999991</v>
      </c>
      <c r="G9" s="17"/>
      <c r="H9" s="11">
        <f>(F9/E8)*G8*1</f>
        <v>5.9256605276714378</v>
      </c>
      <c r="I9" s="11">
        <f t="shared" si="0"/>
        <v>5.9256605276714378</v>
      </c>
      <c r="J9" s="11">
        <f t="shared" si="1"/>
        <v>5.9256605276714378</v>
      </c>
      <c r="K9" s="11">
        <f>(J9/G8)*4.5</f>
        <v>0.76187063927204202</v>
      </c>
    </row>
    <row r="10" spans="2:11" x14ac:dyDescent="0.35">
      <c r="B10" s="16"/>
      <c r="C10" s="8" t="s">
        <v>18</v>
      </c>
      <c r="D10" s="17"/>
      <c r="E10" s="18"/>
      <c r="F10" s="12">
        <v>28593.77</v>
      </c>
      <c r="G10" s="17"/>
      <c r="H10" s="11">
        <f>(F10/E8)*G8*0.9</f>
        <v>1.67864457293602</v>
      </c>
      <c r="I10" s="11">
        <f t="shared" si="0"/>
        <v>1.67864457293602</v>
      </c>
      <c r="J10" s="11">
        <f t="shared" si="1"/>
        <v>1.67864457293602</v>
      </c>
      <c r="K10" s="11">
        <f>(J10/G8)*4.5</f>
        <v>0.21582573080605971</v>
      </c>
    </row>
    <row r="11" spans="2:11" x14ac:dyDescent="0.35">
      <c r="B11" s="16"/>
      <c r="C11" s="8" t="s">
        <v>19</v>
      </c>
      <c r="D11" s="17"/>
      <c r="E11" s="18"/>
      <c r="F11" s="12">
        <v>19011.310000000001</v>
      </c>
      <c r="G11" s="17"/>
      <c r="H11" s="11">
        <f>(F11/E8)*G8*0.65</f>
        <v>0.80606529290734719</v>
      </c>
      <c r="I11" s="11">
        <f t="shared" si="0"/>
        <v>0.80606529290734719</v>
      </c>
      <c r="J11" s="11">
        <f t="shared" si="1"/>
        <v>0.80606529290734719</v>
      </c>
      <c r="K11" s="11">
        <f>(J11/G8)*4.5</f>
        <v>0.10363696623094464</v>
      </c>
    </row>
    <row r="12" spans="2:11" x14ac:dyDescent="0.35">
      <c r="B12" s="19"/>
      <c r="C12" s="8" t="s">
        <v>20</v>
      </c>
      <c r="D12" s="20"/>
      <c r="E12" s="21"/>
      <c r="F12" s="12">
        <v>4144.04</v>
      </c>
      <c r="G12" s="20"/>
      <c r="H12" s="11">
        <f>-1*((F12/E8)*G8)</f>
        <v>-0.27031413781664809</v>
      </c>
      <c r="I12" s="11">
        <f t="shared" si="0"/>
        <v>-0.27031413781664809</v>
      </c>
      <c r="J12" s="11">
        <f t="shared" si="1"/>
        <v>-0.27031413781664809</v>
      </c>
      <c r="K12" s="11">
        <f>(J12/G8)*4.5</f>
        <v>-3.4754674862140469E-2</v>
      </c>
    </row>
    <row r="13" spans="2:11" x14ac:dyDescent="0.35">
      <c r="B13" s="7">
        <v>5</v>
      </c>
      <c r="C13" s="8" t="s">
        <v>21</v>
      </c>
      <c r="D13" s="8" t="s">
        <v>22</v>
      </c>
      <c r="E13" s="22">
        <f>F7</f>
        <v>536566.09</v>
      </c>
      <c r="F13" s="23">
        <f>SUM(F8:F12)</f>
        <v>536566.0900000002</v>
      </c>
      <c r="G13" s="9">
        <v>5</v>
      </c>
      <c r="H13" s="24">
        <f>(F13/E13)*G13</f>
        <v>5.0000000000000018</v>
      </c>
      <c r="I13" s="11">
        <f t="shared" si="0"/>
        <v>5.0000000000000018</v>
      </c>
      <c r="J13" s="11">
        <f t="shared" si="1"/>
        <v>5.0000000000000018</v>
      </c>
      <c r="K13" s="11">
        <f t="shared" ref="K13:K18" si="2">(J13/G13)*4.5</f>
        <v>4.5000000000000018</v>
      </c>
    </row>
    <row r="14" spans="2:11" x14ac:dyDescent="0.35">
      <c r="B14" s="7">
        <v>6</v>
      </c>
      <c r="C14" s="8" t="s">
        <v>23</v>
      </c>
      <c r="D14" s="9" t="s">
        <v>24</v>
      </c>
      <c r="E14" s="11">
        <v>49.136339808950673</v>
      </c>
      <c r="F14" s="11">
        <v>49.193514275566706</v>
      </c>
      <c r="G14" s="9">
        <v>10</v>
      </c>
      <c r="H14" s="11">
        <f>(E14/F14)*G14</f>
        <v>9.9883776413500858</v>
      </c>
      <c r="I14" s="11">
        <f t="shared" si="0"/>
        <v>9.9883776413500858</v>
      </c>
      <c r="J14" s="11">
        <f t="shared" si="1"/>
        <v>9.9883776413500858</v>
      </c>
      <c r="K14" s="11">
        <f t="shared" si="2"/>
        <v>4.4947699386075382</v>
      </c>
    </row>
    <row r="15" spans="2:11" x14ac:dyDescent="0.35">
      <c r="B15" s="7">
        <v>7</v>
      </c>
      <c r="C15" s="8" t="s">
        <v>25</v>
      </c>
      <c r="D15" s="9" t="s">
        <v>26</v>
      </c>
      <c r="E15" s="11">
        <v>1</v>
      </c>
      <c r="F15" s="11">
        <v>1</v>
      </c>
      <c r="G15" s="9">
        <v>5</v>
      </c>
      <c r="H15" s="11">
        <f>(E15/F15)*G15</f>
        <v>5</v>
      </c>
      <c r="I15" s="11">
        <f t="shared" si="0"/>
        <v>5</v>
      </c>
      <c r="J15" s="11">
        <f t="shared" si="1"/>
        <v>5</v>
      </c>
      <c r="K15" s="11">
        <f t="shared" si="2"/>
        <v>4.5</v>
      </c>
    </row>
    <row r="16" spans="2:11" x14ac:dyDescent="0.35">
      <c r="B16" s="7">
        <v>8</v>
      </c>
      <c r="C16" s="8" t="s">
        <v>27</v>
      </c>
      <c r="D16" s="9" t="s">
        <v>28</v>
      </c>
      <c r="E16" s="11">
        <v>1</v>
      </c>
      <c r="F16" s="11">
        <v>1</v>
      </c>
      <c r="G16" s="9">
        <v>5</v>
      </c>
      <c r="H16" s="11">
        <f>(F16/E16)*G16</f>
        <v>5</v>
      </c>
      <c r="I16" s="11">
        <f t="shared" si="0"/>
        <v>5</v>
      </c>
      <c r="J16" s="11">
        <f t="shared" si="1"/>
        <v>5</v>
      </c>
      <c r="K16" s="11">
        <f t="shared" si="2"/>
        <v>4.5</v>
      </c>
    </row>
    <row r="17" spans="2:11" x14ac:dyDescent="0.35">
      <c r="B17" s="7">
        <v>9</v>
      </c>
      <c r="C17" s="8" t="s">
        <v>29</v>
      </c>
      <c r="D17" s="9" t="s">
        <v>28</v>
      </c>
      <c r="E17" s="11">
        <v>1</v>
      </c>
      <c r="F17" s="11">
        <v>1</v>
      </c>
      <c r="G17" s="9">
        <v>5</v>
      </c>
      <c r="H17" s="11">
        <f>(E17/F17)*G17</f>
        <v>5</v>
      </c>
      <c r="I17" s="11">
        <f t="shared" si="0"/>
        <v>5</v>
      </c>
      <c r="J17" s="11">
        <f t="shared" si="1"/>
        <v>5</v>
      </c>
      <c r="K17" s="11">
        <f t="shared" si="2"/>
        <v>4.5</v>
      </c>
    </row>
    <row r="18" spans="2:11" x14ac:dyDescent="0.35">
      <c r="B18" s="25" t="s">
        <v>30</v>
      </c>
      <c r="C18" s="26"/>
      <c r="D18" s="26"/>
      <c r="E18" s="26"/>
      <c r="F18" s="27"/>
      <c r="G18" s="28">
        <f>SUBTOTAL(9,G5:G17)</f>
        <v>100</v>
      </c>
      <c r="H18" s="29">
        <f>SUBTOTAL(9,H5:H17)</f>
        <v>109.14482599274464</v>
      </c>
      <c r="I18" s="29">
        <f>SUBTOTAL(9,I5:I17)</f>
        <v>109.14482599274464</v>
      </c>
      <c r="J18" s="29">
        <f>SUBTOTAL(9,J5:J17)</f>
        <v>109.14482599274464</v>
      </c>
      <c r="K18" s="30">
        <f t="shared" si="2"/>
        <v>4.9115171696735089</v>
      </c>
    </row>
    <row r="19" spans="2:11" x14ac:dyDescent="0.35">
      <c r="B19" s="1"/>
      <c r="E19" s="2"/>
      <c r="F19" s="2"/>
      <c r="H19" s="31">
        <f>(H18/G18)*4.5</f>
        <v>4.9115171696735089</v>
      </c>
      <c r="I19" s="32">
        <f>(I18/G18)*4.5</f>
        <v>4.9115171696735089</v>
      </c>
    </row>
  </sheetData>
  <mergeCells count="5">
    <mergeCell ref="B8:B12"/>
    <mergeCell ref="D8:D12"/>
    <mergeCell ref="E8:E12"/>
    <mergeCell ref="G8:G12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2023-01-06T05:58:00Z</dcterms:created>
  <dcterms:modified xsi:type="dcterms:W3CDTF">2023-01-06T05:58:52Z</dcterms:modified>
</cp:coreProperties>
</file>