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13_ncr:1_{DEE7666E-A763-40AA-88B1-5CFBF7A34FCF}" xr6:coauthVersionLast="47" xr6:coauthVersionMax="47" xr10:uidLastSave="{00000000-0000-0000-0000-000000000000}"/>
  <bookViews>
    <workbookView xWindow="-120" yWindow="-120" windowWidth="20730" windowHeight="11040" tabRatio="964" xr2:uid="{00000000-000D-0000-FFFF-FFFF00000000}"/>
  </bookViews>
  <sheets>
    <sheet name="KRA-Target-2022-23 Gyan Prakash" sheetId="24" r:id="rId1"/>
  </sheets>
  <calcPr calcId="191029"/>
</workbook>
</file>

<file path=xl/calcChain.xml><?xml version="1.0" encoding="utf-8"?>
<calcChain xmlns="http://schemas.openxmlformats.org/spreadsheetml/2006/main">
  <c r="J28" i="24" l="1"/>
  <c r="J27" i="24"/>
  <c r="J26" i="24"/>
  <c r="J25" i="24"/>
  <c r="J24" i="24"/>
  <c r="J23" i="24"/>
  <c r="J22" i="24"/>
  <c r="J21" i="24"/>
  <c r="J20" i="24"/>
  <c r="J18" i="24"/>
  <c r="J17" i="24"/>
  <c r="J16" i="24"/>
  <c r="J15" i="24"/>
  <c r="E19" i="24"/>
  <c r="D19" i="24"/>
  <c r="J13" i="24"/>
  <c r="J12" i="24"/>
  <c r="J11" i="24"/>
  <c r="J10" i="24"/>
  <c r="J8" i="24"/>
  <c r="J7" i="24"/>
  <c r="J6" i="24"/>
  <c r="J5" i="24"/>
  <c r="H30" i="24"/>
  <c r="F30" i="24" l="1"/>
  <c r="G28" i="24"/>
  <c r="G26" i="24"/>
  <c r="G24" i="24"/>
  <c r="G27" i="24"/>
  <c r="G25" i="24"/>
  <c r="G23" i="24"/>
  <c r="G12" i="24" l="1"/>
  <c r="G13" i="24"/>
  <c r="D9" i="24"/>
  <c r="G11" i="24"/>
  <c r="G20" i="24" l="1"/>
  <c r="G18" i="24" l="1"/>
  <c r="G17" i="24"/>
  <c r="G16" i="24"/>
  <c r="G15" i="24"/>
  <c r="G5" i="24" l="1"/>
  <c r="E9" i="24" l="1"/>
  <c r="G8" i="24"/>
  <c r="G7" i="24"/>
  <c r="G6" i="24"/>
  <c r="G10" i="24"/>
  <c r="I30" i="24" l="1"/>
  <c r="J29" i="24"/>
  <c r="G22" i="24"/>
  <c r="G21" i="24"/>
  <c r="G30" i="24" l="1"/>
  <c r="G31" i="24" s="1"/>
  <c r="J30" i="24"/>
  <c r="H31" i="24"/>
</calcChain>
</file>

<file path=xl/sharedStrings.xml><?xml version="1.0" encoding="utf-8"?>
<sst xmlns="http://schemas.openxmlformats.org/spreadsheetml/2006/main" count="65" uniqueCount="44">
  <si>
    <t>VNR Seeds Pvt. Ltd, Raipur</t>
  </si>
  <si>
    <t>Sr No</t>
  </si>
  <si>
    <t>Assesment Key</t>
  </si>
  <si>
    <t>Measurement</t>
  </si>
  <si>
    <t>Weightage %</t>
  </si>
  <si>
    <t>Self Rating %</t>
  </si>
  <si>
    <t>Final Rating</t>
  </si>
  <si>
    <t>Acre</t>
  </si>
  <si>
    <t>Area Recovery (Soaking Vs Standing)</t>
  </si>
  <si>
    <t>Volume</t>
  </si>
  <si>
    <t>MT</t>
  </si>
  <si>
    <t>INR</t>
  </si>
  <si>
    <t>Minus 100- ( Minus 200% )</t>
  </si>
  <si>
    <t>Target-Acre/ Volume</t>
  </si>
  <si>
    <t>Achieved-Acre/ Valume</t>
  </si>
  <si>
    <t>Reviwer Rating %</t>
  </si>
  <si>
    <t>Remark</t>
  </si>
  <si>
    <t>Product Procurement ( Cost-Rs/Kg)</t>
  </si>
  <si>
    <t>Area Target Female Paddy</t>
  </si>
  <si>
    <t>Area Target Male Paddy</t>
  </si>
  <si>
    <t>Area Target Maize</t>
  </si>
  <si>
    <t>Female Paddy Volume</t>
  </si>
  <si>
    <t>Male Paddy Volume</t>
  </si>
  <si>
    <t>Maize Volume</t>
  </si>
  <si>
    <t xml:space="preserve">Area Target </t>
  </si>
  <si>
    <t>Area Recovery (Sowing Vs Standing)-Maize</t>
  </si>
  <si>
    <t>Quality volume under A grade-Maize</t>
  </si>
  <si>
    <t>Apraiser Rating %</t>
  </si>
  <si>
    <t>Area Recovery (Sowing Vs Standing)-Female Paddy</t>
  </si>
  <si>
    <t>Quality volume under A grade-Female Paddy</t>
  </si>
  <si>
    <t>Quality volume under B grade-Female Paddy</t>
  </si>
  <si>
    <t>Area Recovery (Sowing Vs Standing)-Male Paddy</t>
  </si>
  <si>
    <t>Quality volume under A grade-Male Paddy</t>
  </si>
  <si>
    <t>Quality volume under Substandard grade-Female Paddy</t>
  </si>
  <si>
    <t>Quality volume under Substandard grade-Maize</t>
  </si>
  <si>
    <t>Quality volume under Substandard grade-Male Paddy</t>
  </si>
  <si>
    <t>Area Target Bhindi</t>
  </si>
  <si>
    <t>Area Recovery (Sowing Vs Standing)-Bhindi</t>
  </si>
  <si>
    <t>Bhindi Volume</t>
  </si>
  <si>
    <t>Quality volume under A grade-Bhindi</t>
  </si>
  <si>
    <t>Quality volume under Substandard grade-Bhindi</t>
  </si>
  <si>
    <t>KRA Assesment Year Target -2022-23 ( Mr Gyan Prakash Pal )</t>
  </si>
  <si>
    <t>Target</t>
  </si>
  <si>
    <t>Total Volume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</si>
</sst>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Aptos"/>
      <family val="2"/>
    </font>
    <font>
      <sz val="10"/>
      <name val="Aptos"/>
      <family val="2"/>
    </font>
    <font>
      <sz val="10"/>
      <color rgb="FFFF0000"/>
      <name val="Aptos"/>
      <family val="2"/>
    </font>
    <font>
      <sz val="10"/>
      <color theme="3" tint="-0.499984740745262"/>
      <name val="Aptos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0" fontId="2" fillId="0" borderId="1" xfId="0" applyFont="1" applyBorder="1"/>
    <xf numFmtId="2" fontId="1" fillId="8" borderId="1" xfId="0" applyNumberFormat="1" applyFont="1" applyFill="1" applyBorder="1" applyAlignment="1">
      <alignment horizontal="right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/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2" fontId="1" fillId="0" borderId="2" xfId="0" applyNumberFormat="1" applyFont="1" applyBorder="1"/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/>
    <xf numFmtId="2" fontId="1" fillId="6" borderId="1" xfId="0" applyNumberFormat="1" applyFont="1" applyFill="1" applyBorder="1" applyAlignment="1">
      <alignment horizontal="center"/>
    </xf>
    <xf numFmtId="2" fontId="1" fillId="5" borderId="1" xfId="0" applyNumberFormat="1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right" vertical="center"/>
    </xf>
    <xf numFmtId="2" fontId="1" fillId="0" borderId="3" xfId="0" applyNumberFormat="1" applyFont="1" applyBorder="1" applyAlignment="1">
      <alignment horizontal="right" vertical="center"/>
    </xf>
    <xf numFmtId="2" fontId="1" fillId="0" borderId="4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4C911-B2E8-4A23-BB3A-FFDDDF0625E6}">
  <dimension ref="A1:K31"/>
  <sheetViews>
    <sheetView tabSelected="1" zoomScaleNormal="100" workbookViewId="0">
      <selection activeCell="L15" sqref="L15"/>
    </sheetView>
  </sheetViews>
  <sheetFormatPr defaultColWidth="9.140625" defaultRowHeight="13.5" x14ac:dyDescent="0.25"/>
  <cols>
    <col min="1" max="1" width="6" style="1" customWidth="1"/>
    <col min="2" max="2" width="45.85546875" style="1" bestFit="1" customWidth="1"/>
    <col min="3" max="3" width="13.7109375" style="1" bestFit="1" customWidth="1"/>
    <col min="4" max="4" width="9.5703125" style="1" bestFit="1" customWidth="1"/>
    <col min="5" max="5" width="9.28515625" style="1" bestFit="1" customWidth="1"/>
    <col min="6" max="10" width="9.140625" style="1"/>
    <col min="11" max="11" width="24.42578125" style="1" bestFit="1" customWidth="1"/>
    <col min="12" max="16384" width="9.140625" style="1"/>
  </cols>
  <sheetData>
    <row r="1" spans="1:11" x14ac:dyDescent="0.25">
      <c r="A1" s="1" t="s">
        <v>0</v>
      </c>
    </row>
    <row r="2" spans="1:11" x14ac:dyDescent="0.25">
      <c r="A2" s="1" t="s">
        <v>41</v>
      </c>
    </row>
    <row r="3" spans="1:11" ht="40.5" x14ac:dyDescent="0.25">
      <c r="A3" s="2" t="s">
        <v>1</v>
      </c>
      <c r="B3" s="2" t="s">
        <v>2</v>
      </c>
      <c r="C3" s="2" t="s">
        <v>3</v>
      </c>
      <c r="D3" s="3" t="s">
        <v>13</v>
      </c>
      <c r="E3" s="3" t="s">
        <v>14</v>
      </c>
      <c r="F3" s="3" t="s">
        <v>4</v>
      </c>
      <c r="G3" s="3" t="s">
        <v>5</v>
      </c>
      <c r="H3" s="3" t="s">
        <v>27</v>
      </c>
      <c r="I3" s="3" t="s">
        <v>15</v>
      </c>
      <c r="J3" s="3" t="s">
        <v>6</v>
      </c>
      <c r="K3" s="3" t="s">
        <v>16</v>
      </c>
    </row>
    <row r="4" spans="1:11" x14ac:dyDescent="0.25">
      <c r="A4" s="4">
        <v>1</v>
      </c>
      <c r="B4" s="5" t="s">
        <v>24</v>
      </c>
      <c r="C4" s="4" t="s">
        <v>7</v>
      </c>
      <c r="D4" s="6">
        <v>75.5</v>
      </c>
      <c r="E4" s="6">
        <v>74.849999999999994</v>
      </c>
      <c r="F4" s="7"/>
      <c r="G4" s="7"/>
      <c r="H4" s="7"/>
      <c r="I4" s="7"/>
      <c r="J4" s="7"/>
      <c r="K4" s="7"/>
    </row>
    <row r="5" spans="1:11" x14ac:dyDescent="0.25">
      <c r="A5" s="8"/>
      <c r="B5" s="5" t="s">
        <v>18</v>
      </c>
      <c r="C5" s="8" t="s">
        <v>7</v>
      </c>
      <c r="D5" s="9">
        <v>44</v>
      </c>
      <c r="E5" s="9">
        <v>43.43</v>
      </c>
      <c r="F5" s="8">
        <v>9</v>
      </c>
      <c r="G5" s="10">
        <f>(E5/D5)*F5</f>
        <v>8.8834090909090904</v>
      </c>
      <c r="H5" s="10">
        <v>0</v>
      </c>
      <c r="I5" s="10">
        <v>0</v>
      </c>
      <c r="J5" s="10">
        <f t="shared" ref="J5:J8" si="0">(I5/F5)*4.5</f>
        <v>0</v>
      </c>
      <c r="K5" s="11"/>
    </row>
    <row r="6" spans="1:11" x14ac:dyDescent="0.25">
      <c r="A6" s="8"/>
      <c r="B6" s="5" t="s">
        <v>19</v>
      </c>
      <c r="C6" s="8" t="s">
        <v>7</v>
      </c>
      <c r="D6" s="9">
        <v>23</v>
      </c>
      <c r="E6" s="9">
        <v>22.7</v>
      </c>
      <c r="F6" s="8">
        <v>5</v>
      </c>
      <c r="G6" s="10">
        <f t="shared" ref="G6:G8" si="1">(E6/D6)*F6</f>
        <v>4.9347826086956523</v>
      </c>
      <c r="H6" s="10">
        <v>0</v>
      </c>
      <c r="I6" s="10">
        <v>0</v>
      </c>
      <c r="J6" s="10">
        <f t="shared" si="0"/>
        <v>0</v>
      </c>
      <c r="K6" s="11"/>
    </row>
    <row r="7" spans="1:11" x14ac:dyDescent="0.25">
      <c r="A7" s="8"/>
      <c r="B7" s="5" t="s">
        <v>36</v>
      </c>
      <c r="C7" s="8" t="s">
        <v>7</v>
      </c>
      <c r="D7" s="9">
        <v>5</v>
      </c>
      <c r="E7" s="9">
        <v>5.15</v>
      </c>
      <c r="F7" s="8">
        <v>2</v>
      </c>
      <c r="G7" s="10">
        <f t="shared" si="1"/>
        <v>2.06</v>
      </c>
      <c r="H7" s="10">
        <v>0</v>
      </c>
      <c r="I7" s="10">
        <v>0</v>
      </c>
      <c r="J7" s="10">
        <f t="shared" si="0"/>
        <v>0</v>
      </c>
      <c r="K7" s="11"/>
    </row>
    <row r="8" spans="1:11" x14ac:dyDescent="0.25">
      <c r="A8" s="8"/>
      <c r="B8" s="5" t="s">
        <v>20</v>
      </c>
      <c r="C8" s="8" t="s">
        <v>7</v>
      </c>
      <c r="D8" s="9">
        <v>3.5</v>
      </c>
      <c r="E8" s="9">
        <v>3.57</v>
      </c>
      <c r="F8" s="8">
        <v>2</v>
      </c>
      <c r="G8" s="10">
        <f t="shared" si="1"/>
        <v>2.04</v>
      </c>
      <c r="H8" s="10">
        <v>0</v>
      </c>
      <c r="I8" s="10">
        <v>0</v>
      </c>
      <c r="J8" s="10">
        <f t="shared" si="0"/>
        <v>0</v>
      </c>
      <c r="K8" s="11"/>
    </row>
    <row r="9" spans="1:11" x14ac:dyDescent="0.25">
      <c r="A9" s="8">
        <v>2</v>
      </c>
      <c r="B9" s="5" t="s">
        <v>8</v>
      </c>
      <c r="C9" s="8" t="s">
        <v>7</v>
      </c>
      <c r="D9" s="9">
        <f>SUM(D5:D8)</f>
        <v>75.5</v>
      </c>
      <c r="E9" s="9">
        <f>SUM(E5:E8)</f>
        <v>74.849999999999994</v>
      </c>
      <c r="F9" s="8"/>
      <c r="G9" s="10"/>
      <c r="H9" s="10"/>
      <c r="I9" s="10"/>
      <c r="J9" s="10"/>
      <c r="K9" s="11"/>
    </row>
    <row r="10" spans="1:11" x14ac:dyDescent="0.25">
      <c r="A10" s="8"/>
      <c r="B10" s="5" t="s">
        <v>28</v>
      </c>
      <c r="C10" s="8" t="s">
        <v>7</v>
      </c>
      <c r="D10" s="9">
        <v>44</v>
      </c>
      <c r="E10" s="9">
        <v>43.43</v>
      </c>
      <c r="F10" s="8">
        <v>8</v>
      </c>
      <c r="G10" s="10">
        <f>((E10/D10)*F10)*(100/90)</f>
        <v>8.7737373737373741</v>
      </c>
      <c r="H10" s="10">
        <v>0</v>
      </c>
      <c r="I10" s="10">
        <v>0</v>
      </c>
      <c r="J10" s="10">
        <f t="shared" ref="J10:J18" si="2">(I10/F10)*4.5</f>
        <v>0</v>
      </c>
      <c r="K10" s="11"/>
    </row>
    <row r="11" spans="1:11" x14ac:dyDescent="0.25">
      <c r="A11" s="8"/>
      <c r="B11" s="5" t="s">
        <v>31</v>
      </c>
      <c r="C11" s="8" t="s">
        <v>7</v>
      </c>
      <c r="D11" s="9">
        <v>23</v>
      </c>
      <c r="E11" s="9">
        <v>22.7</v>
      </c>
      <c r="F11" s="8">
        <v>4</v>
      </c>
      <c r="G11" s="10">
        <f>((E11/D11)*F11)*(100/90)</f>
        <v>4.3864734299516908</v>
      </c>
      <c r="H11" s="10">
        <v>0</v>
      </c>
      <c r="I11" s="10">
        <v>0</v>
      </c>
      <c r="J11" s="10">
        <f t="shared" si="2"/>
        <v>0</v>
      </c>
      <c r="K11" s="11"/>
    </row>
    <row r="12" spans="1:11" x14ac:dyDescent="0.25">
      <c r="A12" s="8"/>
      <c r="B12" s="5" t="s">
        <v>37</v>
      </c>
      <c r="C12" s="8" t="s">
        <v>7</v>
      </c>
      <c r="D12" s="9">
        <v>5</v>
      </c>
      <c r="E12" s="9">
        <v>5.15</v>
      </c>
      <c r="F12" s="8">
        <v>2</v>
      </c>
      <c r="G12" s="10">
        <f t="shared" ref="G12:G13" si="3">((E12/D12)*F12)*(100/90)</f>
        <v>2.2888888888888892</v>
      </c>
      <c r="H12" s="10">
        <v>0</v>
      </c>
      <c r="I12" s="10">
        <v>0</v>
      </c>
      <c r="J12" s="10">
        <f t="shared" si="2"/>
        <v>0</v>
      </c>
      <c r="K12" s="11"/>
    </row>
    <row r="13" spans="1:11" x14ac:dyDescent="0.25">
      <c r="A13" s="8"/>
      <c r="B13" s="5" t="s">
        <v>25</v>
      </c>
      <c r="C13" s="8" t="s">
        <v>7</v>
      </c>
      <c r="D13" s="9">
        <v>3.5</v>
      </c>
      <c r="E13" s="9">
        <v>3.57</v>
      </c>
      <c r="F13" s="8">
        <v>2</v>
      </c>
      <c r="G13" s="10">
        <f t="shared" si="3"/>
        <v>2.2666666666666666</v>
      </c>
      <c r="H13" s="10">
        <v>0</v>
      </c>
      <c r="I13" s="10">
        <v>0</v>
      </c>
      <c r="J13" s="10">
        <f t="shared" si="2"/>
        <v>0</v>
      </c>
      <c r="K13" s="11"/>
    </row>
    <row r="14" spans="1:11" x14ac:dyDescent="0.25">
      <c r="A14" s="8">
        <v>3</v>
      </c>
      <c r="B14" s="5" t="s">
        <v>9</v>
      </c>
      <c r="C14" s="8" t="s">
        <v>10</v>
      </c>
      <c r="D14" s="9">
        <v>71.5</v>
      </c>
      <c r="E14" s="9">
        <v>0</v>
      </c>
      <c r="F14" s="8"/>
      <c r="G14" s="10"/>
      <c r="H14" s="10"/>
      <c r="I14" s="10"/>
      <c r="J14" s="10"/>
      <c r="K14" s="12"/>
    </row>
    <row r="15" spans="1:11" x14ac:dyDescent="0.25">
      <c r="A15" s="13"/>
      <c r="B15" s="5" t="s">
        <v>21</v>
      </c>
      <c r="C15" s="8" t="s">
        <v>10</v>
      </c>
      <c r="D15" s="9">
        <v>22</v>
      </c>
      <c r="E15" s="14">
        <v>19.82</v>
      </c>
      <c r="F15" s="13">
        <v>10</v>
      </c>
      <c r="G15" s="10">
        <f t="shared" ref="G15:G18" si="4">(E15/D15)*F15</f>
        <v>9.0090909090909079</v>
      </c>
      <c r="H15" s="10">
        <v>0</v>
      </c>
      <c r="I15" s="10">
        <v>0</v>
      </c>
      <c r="J15" s="10">
        <f t="shared" si="2"/>
        <v>0</v>
      </c>
      <c r="K15" s="8"/>
    </row>
    <row r="16" spans="1:11" x14ac:dyDescent="0.25">
      <c r="A16" s="13"/>
      <c r="B16" s="5" t="s">
        <v>22</v>
      </c>
      <c r="C16" s="8" t="s">
        <v>10</v>
      </c>
      <c r="D16" s="14">
        <v>44</v>
      </c>
      <c r="E16" s="9">
        <v>46.04</v>
      </c>
      <c r="F16" s="13">
        <v>3</v>
      </c>
      <c r="G16" s="10">
        <f t="shared" si="4"/>
        <v>3.1390909090909092</v>
      </c>
      <c r="H16" s="10">
        <v>0</v>
      </c>
      <c r="I16" s="10">
        <v>0</v>
      </c>
      <c r="J16" s="10">
        <f t="shared" si="2"/>
        <v>0</v>
      </c>
      <c r="K16" s="8"/>
    </row>
    <row r="17" spans="1:11" x14ac:dyDescent="0.25">
      <c r="A17" s="13"/>
      <c r="B17" s="5" t="s">
        <v>38</v>
      </c>
      <c r="C17" s="8" t="s">
        <v>10</v>
      </c>
      <c r="D17" s="14">
        <v>2</v>
      </c>
      <c r="E17" s="9">
        <v>1.47</v>
      </c>
      <c r="F17" s="13">
        <v>6</v>
      </c>
      <c r="G17" s="10">
        <f t="shared" si="4"/>
        <v>4.41</v>
      </c>
      <c r="H17" s="10">
        <v>0</v>
      </c>
      <c r="I17" s="10">
        <v>0</v>
      </c>
      <c r="J17" s="10">
        <f t="shared" si="2"/>
        <v>0</v>
      </c>
      <c r="K17" s="8"/>
    </row>
    <row r="18" spans="1:11" x14ac:dyDescent="0.25">
      <c r="A18" s="13"/>
      <c r="B18" s="5" t="s">
        <v>23</v>
      </c>
      <c r="C18" s="8" t="s">
        <v>10</v>
      </c>
      <c r="D18" s="14">
        <v>3.5</v>
      </c>
      <c r="E18" s="9">
        <v>3.63</v>
      </c>
      <c r="F18" s="13">
        <v>2</v>
      </c>
      <c r="G18" s="10">
        <f t="shared" si="4"/>
        <v>2.0742857142857143</v>
      </c>
      <c r="H18" s="10">
        <v>0</v>
      </c>
      <c r="I18" s="10">
        <v>0</v>
      </c>
      <c r="J18" s="10">
        <f t="shared" si="2"/>
        <v>0</v>
      </c>
      <c r="K18" s="8"/>
    </row>
    <row r="19" spans="1:11" x14ac:dyDescent="0.25">
      <c r="A19" s="13"/>
      <c r="B19" s="5" t="s">
        <v>43</v>
      </c>
      <c r="C19" s="13" t="s">
        <v>10</v>
      </c>
      <c r="D19" s="14">
        <f>SUM(D15:D18)</f>
        <v>71.5</v>
      </c>
      <c r="E19" s="14">
        <f>SUM(E15:E18)</f>
        <v>70.959999999999994</v>
      </c>
      <c r="F19" s="13"/>
      <c r="G19" s="10"/>
      <c r="H19" s="10"/>
      <c r="I19" s="10"/>
      <c r="J19" s="10"/>
      <c r="K19" s="8"/>
    </row>
    <row r="20" spans="1:11" x14ac:dyDescent="0.25">
      <c r="A20" s="24">
        <v>4</v>
      </c>
      <c r="B20" s="5" t="s">
        <v>29</v>
      </c>
      <c r="C20" s="24" t="s">
        <v>10</v>
      </c>
      <c r="D20" s="27">
        <v>22</v>
      </c>
      <c r="E20" s="9">
        <v>15.12</v>
      </c>
      <c r="F20" s="24">
        <v>15</v>
      </c>
      <c r="G20" s="10">
        <f>(E20/D20)*F20*1.15</f>
        <v>11.855454545454544</v>
      </c>
      <c r="H20" s="10">
        <v>0</v>
      </c>
      <c r="I20" s="10">
        <v>0</v>
      </c>
      <c r="J20" s="10">
        <f>(I20/F20)*4.5</f>
        <v>0</v>
      </c>
      <c r="K20" s="9"/>
    </row>
    <row r="21" spans="1:11" x14ac:dyDescent="0.25">
      <c r="A21" s="25"/>
      <c r="B21" s="5" t="s">
        <v>30</v>
      </c>
      <c r="C21" s="25"/>
      <c r="D21" s="29"/>
      <c r="E21" s="9">
        <v>2.7</v>
      </c>
      <c r="F21" s="25"/>
      <c r="G21" s="10">
        <f>(E21/D20)*F20*1</f>
        <v>1.8409090909090911</v>
      </c>
      <c r="H21" s="10">
        <v>0</v>
      </c>
      <c r="I21" s="10">
        <v>0</v>
      </c>
      <c r="J21" s="10">
        <f>(I21/F20)*4.5</f>
        <v>0</v>
      </c>
      <c r="K21" s="9"/>
    </row>
    <row r="22" spans="1:11" x14ac:dyDescent="0.25">
      <c r="A22" s="25"/>
      <c r="B22" s="5" t="s">
        <v>33</v>
      </c>
      <c r="C22" s="26"/>
      <c r="D22" s="28"/>
      <c r="E22" s="9">
        <v>2.04</v>
      </c>
      <c r="F22" s="26"/>
      <c r="G22" s="15">
        <f>-2*((E22/D20)*F20)</f>
        <v>-2.7818181818181817</v>
      </c>
      <c r="H22" s="10">
        <v>0</v>
      </c>
      <c r="I22" s="10">
        <v>0</v>
      </c>
      <c r="J22" s="10">
        <f>(I22/F20)*4.5</f>
        <v>0</v>
      </c>
      <c r="K22" s="16" t="s">
        <v>12</v>
      </c>
    </row>
    <row r="23" spans="1:11" x14ac:dyDescent="0.25">
      <c r="A23" s="25"/>
      <c r="B23" s="5" t="s">
        <v>32</v>
      </c>
      <c r="C23" s="24" t="s">
        <v>10</v>
      </c>
      <c r="D23" s="27">
        <v>44</v>
      </c>
      <c r="E23" s="9">
        <v>44.02</v>
      </c>
      <c r="F23" s="24">
        <v>10</v>
      </c>
      <c r="G23" s="10">
        <f>(E23/D23)*F23*1.15</f>
        <v>11.505227272727272</v>
      </c>
      <c r="H23" s="10">
        <v>0</v>
      </c>
      <c r="I23" s="10">
        <v>0</v>
      </c>
      <c r="J23" s="10">
        <f>(I23/F23)*4.5</f>
        <v>0</v>
      </c>
      <c r="K23" s="16"/>
    </row>
    <row r="24" spans="1:11" x14ac:dyDescent="0.25">
      <c r="A24" s="25"/>
      <c r="B24" s="5" t="s">
        <v>35</v>
      </c>
      <c r="C24" s="26"/>
      <c r="D24" s="28"/>
      <c r="E24" s="9">
        <v>2.0099999999999998</v>
      </c>
      <c r="F24" s="26"/>
      <c r="G24" s="15">
        <f>-2*((E24/D23)*F23)</f>
        <v>-0.91363636363636358</v>
      </c>
      <c r="H24" s="10">
        <v>0</v>
      </c>
      <c r="I24" s="10">
        <v>0</v>
      </c>
      <c r="J24" s="10">
        <f>(I24/F23)*4.5</f>
        <v>0</v>
      </c>
      <c r="K24" s="16" t="s">
        <v>12</v>
      </c>
    </row>
    <row r="25" spans="1:11" x14ac:dyDescent="0.25">
      <c r="A25" s="25"/>
      <c r="B25" s="5" t="s">
        <v>39</v>
      </c>
      <c r="C25" s="24" t="s">
        <v>10</v>
      </c>
      <c r="D25" s="27">
        <v>2</v>
      </c>
      <c r="E25" s="9">
        <v>1.47</v>
      </c>
      <c r="F25" s="24">
        <v>5</v>
      </c>
      <c r="G25" s="10">
        <f>(E25/D25)*F25*1.15</f>
        <v>4.2262499999999994</v>
      </c>
      <c r="H25" s="10">
        <v>0</v>
      </c>
      <c r="I25" s="10">
        <v>0</v>
      </c>
      <c r="J25" s="10">
        <f>(I25/F25)*4.5</f>
        <v>0</v>
      </c>
      <c r="K25" s="16"/>
    </row>
    <row r="26" spans="1:11" x14ac:dyDescent="0.25">
      <c r="A26" s="25"/>
      <c r="B26" s="5" t="s">
        <v>40</v>
      </c>
      <c r="C26" s="26"/>
      <c r="D26" s="28"/>
      <c r="E26" s="9">
        <v>0</v>
      </c>
      <c r="F26" s="26"/>
      <c r="G26" s="15">
        <f>-2*((E26/D25)*F25)</f>
        <v>0</v>
      </c>
      <c r="H26" s="10">
        <v>0</v>
      </c>
      <c r="I26" s="10">
        <v>0</v>
      </c>
      <c r="J26" s="10">
        <f>(I26/F25)*4.5</f>
        <v>0</v>
      </c>
      <c r="K26" s="16" t="s">
        <v>12</v>
      </c>
    </row>
    <row r="27" spans="1:11" x14ac:dyDescent="0.25">
      <c r="A27" s="25"/>
      <c r="B27" s="5" t="s">
        <v>26</v>
      </c>
      <c r="C27" s="24" t="s">
        <v>10</v>
      </c>
      <c r="D27" s="27">
        <v>3.5</v>
      </c>
      <c r="E27" s="9">
        <v>3.63</v>
      </c>
      <c r="F27" s="24">
        <v>5</v>
      </c>
      <c r="G27" s="10">
        <f>(E27/D27)*F27*1.15</f>
        <v>5.9635714285714281</v>
      </c>
      <c r="H27" s="10">
        <v>0</v>
      </c>
      <c r="I27" s="10">
        <v>0</v>
      </c>
      <c r="J27" s="10">
        <f>(I27/F27)*4.5</f>
        <v>0</v>
      </c>
      <c r="K27" s="16"/>
    </row>
    <row r="28" spans="1:11" x14ac:dyDescent="0.25">
      <c r="A28" s="25"/>
      <c r="B28" s="5" t="s">
        <v>34</v>
      </c>
      <c r="C28" s="26"/>
      <c r="D28" s="28"/>
      <c r="E28" s="9">
        <v>0</v>
      </c>
      <c r="F28" s="26"/>
      <c r="G28" s="15">
        <f>-2*((E28/D27)*F27)</f>
        <v>0</v>
      </c>
      <c r="H28" s="10">
        <v>0</v>
      </c>
      <c r="I28" s="10">
        <v>0</v>
      </c>
      <c r="J28" s="10">
        <f>(I28/F27)*4.5</f>
        <v>0</v>
      </c>
      <c r="K28" s="16" t="s">
        <v>12</v>
      </c>
    </row>
    <row r="29" spans="1:11" x14ac:dyDescent="0.25">
      <c r="A29" s="8">
        <v>5</v>
      </c>
      <c r="B29" s="5" t="s">
        <v>17</v>
      </c>
      <c r="C29" s="8" t="s">
        <v>11</v>
      </c>
      <c r="D29" s="9">
        <v>122</v>
      </c>
      <c r="E29" s="9">
        <v>131</v>
      </c>
      <c r="F29" s="8">
        <v>10</v>
      </c>
      <c r="G29" s="10">
        <v>0</v>
      </c>
      <c r="H29" s="10">
        <v>0</v>
      </c>
      <c r="I29" s="10">
        <v>0</v>
      </c>
      <c r="J29" s="10">
        <f t="shared" ref="J29:J30" si="5">(I29/F29)*4.5</f>
        <v>0</v>
      </c>
      <c r="K29" s="9"/>
    </row>
    <row r="30" spans="1:11" x14ac:dyDescent="0.25">
      <c r="A30" s="21" t="s">
        <v>42</v>
      </c>
      <c r="B30" s="22"/>
      <c r="C30" s="22"/>
      <c r="D30" s="22"/>
      <c r="E30" s="23"/>
      <c r="F30" s="17">
        <f>SUM(F4:F29)</f>
        <v>100</v>
      </c>
      <c r="G30" s="17">
        <f>SUBTOTAL(9,G5:G29)</f>
        <v>85.962383383524681</v>
      </c>
      <c r="H30" s="17">
        <f>SUBTOTAL(9,H5:H29)</f>
        <v>0</v>
      </c>
      <c r="I30" s="17">
        <f>SUBTOTAL(9,I5:I29)</f>
        <v>0</v>
      </c>
      <c r="J30" s="18">
        <f t="shared" si="5"/>
        <v>0</v>
      </c>
      <c r="K30" s="11"/>
    </row>
    <row r="31" spans="1:11" x14ac:dyDescent="0.25">
      <c r="G31" s="19">
        <f>(G30/F30)*4</f>
        <v>3.4384953353409871</v>
      </c>
      <c r="H31" s="20">
        <f>(H30/F30)*4</f>
        <v>0</v>
      </c>
    </row>
  </sheetData>
  <mergeCells count="14">
    <mergeCell ref="F27:F28"/>
    <mergeCell ref="C20:C22"/>
    <mergeCell ref="D20:D22"/>
    <mergeCell ref="F20:F22"/>
    <mergeCell ref="F23:F24"/>
    <mergeCell ref="F25:F26"/>
    <mergeCell ref="A30:E30"/>
    <mergeCell ref="A20:A28"/>
    <mergeCell ref="C23:C24"/>
    <mergeCell ref="C25:C26"/>
    <mergeCell ref="C27:C28"/>
    <mergeCell ref="D23:D24"/>
    <mergeCell ref="D25:D26"/>
    <mergeCell ref="D27:D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KRA-Target-2022-23 Gyan Prakash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2024-01-08T13:42:18Z</dcterms:modified>
</cp:coreProperties>
</file>