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 activeTab="1"/>
  </bookViews>
  <sheets>
    <sheet name="Sale data final 2023" sheetId="6" r:id="rId1"/>
    <sheet name="Collection" sheetId="7" r:id="rId2"/>
    <sheet name="Sales Return 2023" sheetId="8" r:id="rId3"/>
    <sheet name="Monthly Meeting" sheetId="9" r:id="rId4"/>
    <sheet name="Activity" sheetId="10" r:id="rId5"/>
    <sheet name="Activity Team" sheetId="11" r:id="rId6"/>
    <sheet name="OFD" sheetId="12" r:id="rId7"/>
    <sheet name="Demo" sheetId="13" r:id="rId8"/>
  </sheets>
  <definedNames>
    <definedName name="_xlnm._FilterDatabase" localSheetId="7" hidden="1">Demo!$A$5:$L$33</definedName>
    <definedName name="_xlnm._FilterDatabase" localSheetId="6" hidden="1">OFD!$A$5:$P$68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1"/>
  <c r="K24"/>
  <c r="K25"/>
  <c r="K26"/>
  <c r="K27"/>
  <c r="K28"/>
  <c r="K29"/>
  <c r="G30"/>
  <c r="H30"/>
  <c r="I30"/>
  <c r="J30"/>
  <c r="K30"/>
  <c r="F30"/>
  <c r="G21"/>
  <c r="H21"/>
  <c r="I21"/>
  <c r="J21"/>
  <c r="F21"/>
  <c r="G16"/>
  <c r="I16"/>
  <c r="J16"/>
  <c r="F16"/>
  <c r="G10"/>
  <c r="H10"/>
  <c r="I10"/>
  <c r="J10"/>
  <c r="K3"/>
  <c r="F10"/>
  <c r="AB5" i="7" l="1"/>
  <c r="AB6"/>
  <c r="AB7"/>
  <c r="AB8"/>
  <c r="AB9"/>
  <c r="AB10"/>
  <c r="AB11"/>
  <c r="AB12"/>
  <c r="O5"/>
  <c r="O6"/>
  <c r="O7"/>
  <c r="O8"/>
  <c r="O9"/>
  <c r="O10"/>
  <c r="O11"/>
  <c r="O12"/>
  <c r="AB4"/>
  <c r="O4"/>
  <c r="D13"/>
  <c r="E13"/>
  <c r="C13"/>
  <c r="Q13"/>
  <c r="R13"/>
  <c r="P13"/>
  <c r="H13" i="11"/>
  <c r="H16" s="1"/>
  <c r="L13"/>
  <c r="I4" i="13"/>
  <c r="I4" i="12"/>
  <c r="F4" i="13"/>
  <c r="E4"/>
  <c r="D4"/>
  <c r="F4" i="12"/>
  <c r="E4"/>
  <c r="D4"/>
  <c r="K22" i="11" l="1"/>
  <c r="K20"/>
  <c r="K19"/>
  <c r="K18"/>
  <c r="K17"/>
  <c r="K21" s="1"/>
  <c r="K15"/>
  <c r="K14"/>
  <c r="K12"/>
  <c r="K11"/>
  <c r="K9"/>
  <c r="K8"/>
  <c r="K7"/>
  <c r="K6"/>
  <c r="K5"/>
  <c r="K4"/>
  <c r="K10" s="1"/>
  <c r="K16" l="1"/>
  <c r="F19" i="10"/>
  <c r="C19"/>
  <c r="C14"/>
  <c r="C11"/>
  <c r="C7"/>
  <c r="F30" i="8"/>
  <c r="G30" s="1"/>
  <c r="E30"/>
  <c r="D30"/>
  <c r="C30"/>
  <c r="G29"/>
  <c r="G28"/>
  <c r="G27"/>
  <c r="G26"/>
  <c r="G25"/>
  <c r="G24"/>
  <c r="G23"/>
  <c r="G22"/>
  <c r="G21"/>
  <c r="I15"/>
  <c r="H15"/>
  <c r="G15"/>
  <c r="F15"/>
  <c r="E15"/>
  <c r="D15"/>
  <c r="J15" s="1"/>
  <c r="C15"/>
  <c r="J14"/>
  <c r="J13"/>
  <c r="J12"/>
  <c r="J11"/>
  <c r="J10"/>
  <c r="J9"/>
  <c r="J8"/>
  <c r="J7"/>
  <c r="J6"/>
  <c r="AA13" i="7" l="1"/>
  <c r="Z13"/>
  <c r="Y13"/>
  <c r="X13"/>
  <c r="W13"/>
  <c r="V13"/>
  <c r="U13"/>
  <c r="T13"/>
  <c r="S13"/>
  <c r="N13"/>
  <c r="M13"/>
  <c r="L13"/>
  <c r="K13"/>
  <c r="J13"/>
  <c r="I13"/>
  <c r="H13"/>
  <c r="G13"/>
  <c r="F13"/>
  <c r="AC9"/>
  <c r="AC8"/>
  <c r="AC7"/>
  <c r="AC5"/>
  <c r="AC12" l="1"/>
  <c r="AC6"/>
  <c r="AC11"/>
  <c r="AB13"/>
  <c r="AC10"/>
  <c r="O13"/>
  <c r="AC4"/>
  <c r="F5" i="6"/>
  <c r="G5"/>
  <c r="F6"/>
  <c r="G6"/>
  <c r="F7"/>
  <c r="G7"/>
  <c r="F8"/>
  <c r="G8"/>
  <c r="F9"/>
  <c r="G9"/>
  <c r="F10"/>
  <c r="G10"/>
  <c r="F11"/>
  <c r="G11"/>
  <c r="F12"/>
  <c r="G12"/>
  <c r="G4"/>
  <c r="F4"/>
  <c r="AC13" i="7" l="1"/>
  <c r="C13" i="6"/>
  <c r="E13"/>
  <c r="D13"/>
  <c r="F13" l="1"/>
  <c r="G13"/>
</calcChain>
</file>

<file path=xl/sharedStrings.xml><?xml version="1.0" encoding="utf-8"?>
<sst xmlns="http://schemas.openxmlformats.org/spreadsheetml/2006/main" count="813" uniqueCount="218">
  <si>
    <t>Aashish  Choudhary</t>
  </si>
  <si>
    <t>Arun Kumar Yadav</t>
  </si>
  <si>
    <t>Dharmendra  Upadhyay</t>
  </si>
  <si>
    <t>Jaydeep  Goyal</t>
  </si>
  <si>
    <t>Mahendra Singh Sisodiya</t>
  </si>
  <si>
    <t>Manohar  Verma</t>
  </si>
  <si>
    <t>Pradeep Kumar Kushwaha</t>
  </si>
  <si>
    <t>Ravendra  Singh</t>
  </si>
  <si>
    <t>Shivsharan  Singh</t>
  </si>
  <si>
    <t>TGT</t>
  </si>
  <si>
    <t>ACH</t>
  </si>
  <si>
    <t>Total 2022</t>
  </si>
  <si>
    <t>Value CY %</t>
  </si>
  <si>
    <t>Growth from LY In Value %</t>
  </si>
  <si>
    <t>Sales Data For KRA Jan to Dec. 2023</t>
  </si>
  <si>
    <t>Total Jan to Dec. 2023</t>
  </si>
  <si>
    <t>Coll</t>
  </si>
  <si>
    <t>Coll Total</t>
  </si>
  <si>
    <t>TGT Total</t>
  </si>
  <si>
    <t>Total Jan to Dec %</t>
  </si>
  <si>
    <t>Region Name</t>
  </si>
  <si>
    <t>Head Quater Name</t>
  </si>
  <si>
    <t>MP</t>
  </si>
  <si>
    <t>VC-Shivpuri</t>
  </si>
  <si>
    <t>VC-Satna</t>
  </si>
  <si>
    <t>VC-Sanawad</t>
  </si>
  <si>
    <t>VC-Sagar</t>
  </si>
  <si>
    <t>VC-Ratlam</t>
  </si>
  <si>
    <t>VC-Jabalpur</t>
  </si>
  <si>
    <t>VC-Hoshangabad</t>
  </si>
  <si>
    <t>VC-Dhamnod</t>
  </si>
  <si>
    <t>VC-Dewas</t>
  </si>
  <si>
    <t>Total</t>
  </si>
  <si>
    <t>Sales Return data Jan 2023 to June 2023</t>
  </si>
  <si>
    <t>Remarfk</t>
  </si>
  <si>
    <t>Values</t>
  </si>
  <si>
    <t>Sales</t>
  </si>
  <si>
    <t>Return</t>
  </si>
  <si>
    <t>Total  Quantity</t>
  </si>
  <si>
    <t>Total  Value</t>
  </si>
  <si>
    <t xml:space="preserve"> Quantity</t>
  </si>
  <si>
    <t xml:space="preserve"> Value</t>
  </si>
  <si>
    <t>Return % Jan to June 2023</t>
  </si>
  <si>
    <t>Sales return data July To Dec. 2023</t>
  </si>
  <si>
    <t>MP Sales vs Return information from 1st July to 31st December 2023</t>
  </si>
  <si>
    <t xml:space="preserve"> Sales Value</t>
  </si>
  <si>
    <t>Return % Value July to Dec.23</t>
  </si>
  <si>
    <t>2023 Monthly Meeting detail sheet</t>
  </si>
  <si>
    <t>S.No.</t>
  </si>
  <si>
    <t>Month</t>
  </si>
  <si>
    <t>Date</t>
  </si>
  <si>
    <t>Place</t>
  </si>
  <si>
    <t>Jan</t>
  </si>
  <si>
    <t>6 &amp; 7</t>
  </si>
  <si>
    <t>Indore</t>
  </si>
  <si>
    <t>Feb</t>
  </si>
  <si>
    <t>7 &amp; 7</t>
  </si>
  <si>
    <t>March</t>
  </si>
  <si>
    <t>22 &amp; 23</t>
  </si>
  <si>
    <t>April</t>
  </si>
  <si>
    <t>No</t>
  </si>
  <si>
    <t>may</t>
  </si>
  <si>
    <t>22,23 &amp;24</t>
  </si>
  <si>
    <t xml:space="preserve">June </t>
  </si>
  <si>
    <t>july</t>
  </si>
  <si>
    <t>13,14 &amp;15</t>
  </si>
  <si>
    <t>August</t>
  </si>
  <si>
    <t>20 &amp; 21</t>
  </si>
  <si>
    <t>Jaipur</t>
  </si>
  <si>
    <t>Sep</t>
  </si>
  <si>
    <t>12 &amp; 13</t>
  </si>
  <si>
    <t>Kota</t>
  </si>
  <si>
    <t>Oct</t>
  </si>
  <si>
    <t>6&amp; 7</t>
  </si>
  <si>
    <t>Somnath</t>
  </si>
  <si>
    <t>Dec</t>
  </si>
  <si>
    <t>18,19,20</t>
  </si>
  <si>
    <t>MDO Training Program Indore with PD team date 5 &amp; 6 Sep. 2023</t>
  </si>
  <si>
    <t>Q wise Field day &amp; Retaler Tour sheet</t>
  </si>
  <si>
    <t>S.No</t>
  </si>
  <si>
    <t>Field Day</t>
  </si>
  <si>
    <t>Crop</t>
  </si>
  <si>
    <t>Area</t>
  </si>
  <si>
    <t>Retaler Tour</t>
  </si>
  <si>
    <t>Q1</t>
  </si>
  <si>
    <t xml:space="preserve">Tomato </t>
  </si>
  <si>
    <t>Satna</t>
  </si>
  <si>
    <t>Pumpkin</t>
  </si>
  <si>
    <t>Ratlam</t>
  </si>
  <si>
    <t>Chilli</t>
  </si>
  <si>
    <t>Dewas</t>
  </si>
  <si>
    <t>okra</t>
  </si>
  <si>
    <t>Sanawad</t>
  </si>
  <si>
    <t>Q2</t>
  </si>
  <si>
    <t>BiG</t>
  </si>
  <si>
    <t>Shivpuri</t>
  </si>
  <si>
    <t>Q3</t>
  </si>
  <si>
    <t>Q4</t>
  </si>
  <si>
    <t>Chilli 285</t>
  </si>
  <si>
    <t>Sagar</t>
  </si>
  <si>
    <t>Brinjal</t>
  </si>
  <si>
    <t>OFD</t>
  </si>
  <si>
    <t>Okra Sudha</t>
  </si>
  <si>
    <t>Dhamnod</t>
  </si>
  <si>
    <t>Data fill month wise Jan.23 to Nov.23</t>
  </si>
  <si>
    <t>Region</t>
  </si>
  <si>
    <t>Territory</t>
  </si>
  <si>
    <t>Hybrid</t>
  </si>
  <si>
    <t>PSM</t>
  </si>
  <si>
    <t>Field Days</t>
  </si>
  <si>
    <t>Mega Field Days</t>
  </si>
  <si>
    <t>Retailer Crop Tour</t>
  </si>
  <si>
    <t xml:space="preserve">Retailer Meeting </t>
  </si>
  <si>
    <t>RBM presence Y/N</t>
  </si>
  <si>
    <t>Fab</t>
  </si>
  <si>
    <t>Jabalpur</t>
  </si>
  <si>
    <t>12B11144</t>
  </si>
  <si>
    <t>Bitter gourd</t>
  </si>
  <si>
    <t>Cowpea</t>
  </si>
  <si>
    <t>CPV 41</t>
  </si>
  <si>
    <t>Tomato</t>
  </si>
  <si>
    <t>Bottle gourd</t>
  </si>
  <si>
    <t>Dolichos</t>
  </si>
  <si>
    <t>SMV 51</t>
  </si>
  <si>
    <t>Region:</t>
  </si>
  <si>
    <t>ABM/RBM: Manoj Kumar Sharda</t>
  </si>
  <si>
    <t>Allotted</t>
  </si>
  <si>
    <t>Planted</t>
  </si>
  <si>
    <t>No of Field</t>
  </si>
  <si>
    <t>List Submitted (Yes/N)</t>
  </si>
  <si>
    <t>Visited bYes ABM/RBM
(Yes/N)</t>
  </si>
  <si>
    <t>Yes</t>
  </si>
  <si>
    <t>y</t>
  </si>
  <si>
    <t>N</t>
  </si>
  <si>
    <t>Y</t>
  </si>
  <si>
    <t xml:space="preserve">Dhamnod </t>
  </si>
  <si>
    <t>Water melon</t>
  </si>
  <si>
    <t xml:space="preserve">Ct 13 </t>
  </si>
  <si>
    <t>Ct 14</t>
  </si>
  <si>
    <t>Ct 15</t>
  </si>
  <si>
    <t>Ct 16</t>
  </si>
  <si>
    <t>BJ120156</t>
  </si>
  <si>
    <t>CPV - 2</t>
  </si>
  <si>
    <t>Sweet corn</t>
  </si>
  <si>
    <t>C 4090</t>
  </si>
  <si>
    <t>Cauliflower</t>
  </si>
  <si>
    <t>OFD - 2</t>
  </si>
  <si>
    <t>OFD - 3</t>
  </si>
  <si>
    <t>OFD - 6</t>
  </si>
  <si>
    <t>Pari</t>
  </si>
  <si>
    <t>Onion</t>
  </si>
  <si>
    <t>Red - 4</t>
  </si>
  <si>
    <t xml:space="preserve">Hoshangabad </t>
  </si>
  <si>
    <t>cauliflower</t>
  </si>
  <si>
    <t>OFD-2</t>
  </si>
  <si>
    <t>OFD-3</t>
  </si>
  <si>
    <t>sagar</t>
  </si>
  <si>
    <t>ofd-3</t>
  </si>
  <si>
    <t>BJ120118</t>
  </si>
  <si>
    <t>BRINJAL</t>
  </si>
  <si>
    <t>List Submitted (Y/N)</t>
  </si>
  <si>
    <t>Visited by ABM/RBM
(Y/N)</t>
  </si>
  <si>
    <t>yes</t>
  </si>
  <si>
    <t>Red-4</t>
  </si>
  <si>
    <t>VNR - 446</t>
  </si>
  <si>
    <t>Tomoto</t>
  </si>
  <si>
    <t xml:space="preserve">VNR  Uma </t>
  </si>
  <si>
    <t>VNR Vani</t>
  </si>
  <si>
    <t>VNR Megha</t>
  </si>
  <si>
    <t>no</t>
  </si>
  <si>
    <t>onion</t>
  </si>
  <si>
    <t>Megha</t>
  </si>
  <si>
    <t xml:space="preserve">Shivpuri </t>
  </si>
  <si>
    <t>VNR486</t>
  </si>
  <si>
    <t>Saahi</t>
  </si>
  <si>
    <t>Q wise detail</t>
  </si>
  <si>
    <t>Jan to March 23</t>
  </si>
  <si>
    <t>Oct to Dec 23</t>
  </si>
  <si>
    <t>July to Sep 23</t>
  </si>
  <si>
    <t>April to June 23</t>
  </si>
  <si>
    <t>Okra,Sponge gourd,Bitter Gourd,Bottle gourd,Ridge gourd</t>
  </si>
  <si>
    <t>Janhavi,Sudha,VBH 11,Anita,Alok,Nandita,Haruna,Sarita,Aarti</t>
  </si>
  <si>
    <t>Cucumber,Okra,Sponge gourd,Bitter Gourd,Bottle gourd,Ridge gourd</t>
  </si>
  <si>
    <t>Kumud,Janhavi,Sudha,VBH 11,Anita,Alok,Nandita,Haruna,Sarita,Aarti</t>
  </si>
  <si>
    <t>Bitter Gourd,Sponge gourd</t>
  </si>
  <si>
    <t>Nandita,Alok</t>
  </si>
  <si>
    <t>VNR 109</t>
  </si>
  <si>
    <t>Chilli,Okra,Sponge gourd,bottle gourd,Cucumber</t>
  </si>
  <si>
    <t>VNR 109,285,Anita,Alok,Haruna,Krish,kumud</t>
  </si>
  <si>
    <t xml:space="preserve">Papaya </t>
  </si>
  <si>
    <t>Ameena</t>
  </si>
  <si>
    <t>Sponge gourd,Bottle gourd</t>
  </si>
  <si>
    <t>Anita,Alok,Sarita</t>
  </si>
  <si>
    <t>Bitter gourd,Chilli,Sponge gourd,Ridge gourd,Cucumber</t>
  </si>
  <si>
    <t>Amber,Vishnu,109,38,285,Alok,Anita,Aarti,Kumud,Krish</t>
  </si>
  <si>
    <t>Jumbo</t>
  </si>
  <si>
    <t>May</t>
  </si>
  <si>
    <t>Bitter gourd,Chilli,Sponge gourd,Ridge gourd,Cucumber,Onion</t>
  </si>
  <si>
    <t>Amber,Vishnu,109,38,285,Alok,Anita,Aarti,Kumud,Krish,Lohit,rohit</t>
  </si>
  <si>
    <t>Jun</t>
  </si>
  <si>
    <t>Onion,Sponge gourd,Okra,Cucumber,Bottle gourd</t>
  </si>
  <si>
    <t>Lohit,Rohit,Alok,Anita,Janhavi,VBH 11,Krish,kumud,Haruna</t>
  </si>
  <si>
    <t>July</t>
  </si>
  <si>
    <t>Aug</t>
  </si>
  <si>
    <t>Okra,Sponge gourd,Bitter Gourd,Bottle gourd,Ridge gourd,Onion</t>
  </si>
  <si>
    <t>Janhavi,Sudha,VBH 11,Anita,Alok,Nandita,Haruna,Sarita,Aarti,Red 4</t>
  </si>
  <si>
    <t>Ridge Gourd</t>
  </si>
  <si>
    <t>Aarti</t>
  </si>
  <si>
    <t>Chilli,Bitter gourd,Onion,Okra,Bottle gourd,sponge gourd</t>
  </si>
  <si>
    <t>Vnr 285,Amber,Nandita,Red 4,Janhavi,VBH 11,Sudha,Haruna,sarita,Alok,103,Anita</t>
  </si>
  <si>
    <t>Vnr 285</t>
  </si>
  <si>
    <t>Nov</t>
  </si>
  <si>
    <t>Lohit</t>
  </si>
  <si>
    <t>OFD 120156</t>
  </si>
  <si>
    <t>OFD 121061</t>
  </si>
  <si>
    <t>Okra,Sponge gourd,Bottle gourd,Ridge gourd,Pumkin</t>
  </si>
  <si>
    <t>Janhavi,Sudha,VBH 11,Alok,Anita,103,Haruna,Sarita,Aarti,Jumbo</t>
  </si>
  <si>
    <t>Anita,Haruna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</si>
</sst>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Palatino Linotype"/>
      <family val="1"/>
    </font>
    <font>
      <b/>
      <sz val="12"/>
      <color theme="1"/>
      <name val="Palatino Linotype"/>
      <family val="1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Palatino Linotype"/>
      <family val="1"/>
    </font>
    <font>
      <b/>
      <sz val="11"/>
      <color theme="1"/>
      <name val="Palatino Linotype"/>
      <family val="1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</cellStyleXfs>
  <cellXfs count="147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2" fillId="2" borderId="3" xfId="0" applyFont="1" applyFill="1" applyBorder="1"/>
    <xf numFmtId="0" fontId="3" fillId="0" borderId="5" xfId="0" applyFont="1" applyBorder="1"/>
    <xf numFmtId="0" fontId="2" fillId="2" borderId="1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3" borderId="6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5" borderId="6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3" fillId="0" borderId="7" xfId="0" applyFont="1" applyBorder="1"/>
    <xf numFmtId="2" fontId="2" fillId="2" borderId="8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1" fillId="2" borderId="1" xfId="0" applyFont="1" applyFill="1" applyBorder="1"/>
    <xf numFmtId="0" fontId="1" fillId="6" borderId="6" xfId="0" applyFont="1" applyFill="1" applyBorder="1" applyAlignment="1">
      <alignment horizontal="center" wrapText="1"/>
    </xf>
    <xf numFmtId="0" fontId="0" fillId="5" borderId="5" xfId="0" applyFill="1" applyBorder="1" applyAlignment="1">
      <alignment wrapText="1"/>
    </xf>
    <xf numFmtId="0" fontId="0" fillId="5" borderId="1" xfId="0" applyFill="1" applyBorder="1" applyAlignment="1">
      <alignment wrapText="1"/>
    </xf>
    <xf numFmtId="17" fontId="0" fillId="5" borderId="1" xfId="0" applyNumberFormat="1" applyFill="1" applyBorder="1"/>
    <xf numFmtId="0" fontId="1" fillId="5" borderId="1" xfId="0" applyFont="1" applyFill="1" applyBorder="1"/>
    <xf numFmtId="0" fontId="1" fillId="5" borderId="6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2" fontId="1" fillId="6" borderId="6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/>
    <xf numFmtId="2" fontId="1" fillId="6" borderId="9" xfId="0" applyNumberFormat="1" applyFont="1" applyFill="1" applyBorder="1"/>
    <xf numFmtId="0" fontId="1" fillId="6" borderId="1" xfId="0" applyFont="1" applyFill="1" applyBorder="1" applyAlignment="1">
      <alignment horizontal="center"/>
    </xf>
    <xf numFmtId="0" fontId="0" fillId="2" borderId="1" xfId="0" applyFill="1" applyBorder="1"/>
    <xf numFmtId="2" fontId="1" fillId="6" borderId="1" xfId="0" applyNumberFormat="1" applyFont="1" applyFill="1" applyBorder="1" applyAlignment="1">
      <alignment horizontal="center"/>
    </xf>
    <xf numFmtId="0" fontId="1" fillId="7" borderId="1" xfId="0" applyFont="1" applyFill="1" applyBorder="1"/>
    <xf numFmtId="2" fontId="1" fillId="7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8" borderId="0" xfId="0" applyFont="1" applyFill="1"/>
    <xf numFmtId="0" fontId="1" fillId="8" borderId="2" xfId="0" applyFont="1" applyFill="1" applyBorder="1"/>
    <xf numFmtId="0" fontId="1" fillId="8" borderId="3" xfId="0" applyFont="1" applyFill="1" applyBorder="1"/>
    <xf numFmtId="0" fontId="1" fillId="8" borderId="4" xfId="0" applyFont="1" applyFill="1" applyBorder="1" applyAlignment="1">
      <alignment wrapText="1"/>
    </xf>
    <xf numFmtId="10" fontId="1" fillId="2" borderId="6" xfId="1" applyNumberFormat="1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10" fontId="1" fillId="7" borderId="9" xfId="1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0" fontId="1" fillId="9" borderId="5" xfId="0" applyFont="1" applyFill="1" applyBorder="1"/>
    <xf numFmtId="0" fontId="1" fillId="9" borderId="1" xfId="0" applyFont="1" applyFill="1" applyBorder="1"/>
    <xf numFmtId="0" fontId="1" fillId="9" borderId="6" xfId="0" applyFont="1" applyFill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9" fillId="11" borderId="1" xfId="2" applyFont="1" applyFill="1" applyBorder="1" applyAlignment="1">
      <alignment horizontal="center" vertical="center" wrapText="1"/>
    </xf>
    <xf numFmtId="0" fontId="12" fillId="10" borderId="1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horizontal="center" vertical="center" wrapText="1"/>
    </xf>
    <xf numFmtId="0" fontId="12" fillId="10" borderId="1" xfId="4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1" xfId="2" applyFont="1" applyBorder="1" applyAlignment="1">
      <alignment horizontal="center" wrapText="1"/>
    </xf>
    <xf numFmtId="0" fontId="1" fillId="0" borderId="1" xfId="2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4" fillId="11" borderId="1" xfId="0" applyFont="1" applyFill="1" applyBorder="1" applyAlignment="1">
      <alignment horizontal="center" vertical="top" wrapText="1"/>
    </xf>
    <xf numFmtId="0" fontId="13" fillId="0" borderId="1" xfId="4" applyFont="1" applyBorder="1" applyAlignment="1">
      <alignment horizontal="center" vertical="center" wrapText="1"/>
    </xf>
    <xf numFmtId="0" fontId="12" fillId="11" borderId="1" xfId="2" applyFont="1" applyFill="1" applyBorder="1" applyAlignment="1">
      <alignment horizontal="center" vertical="center" wrapText="1"/>
    </xf>
    <xf numFmtId="0" fontId="12" fillId="11" borderId="1" xfId="4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2" fillId="11" borderId="1" xfId="5" applyFont="1" applyFill="1" applyBorder="1" applyAlignment="1">
      <alignment horizontal="center" vertical="center" wrapText="1"/>
    </xf>
    <xf numFmtId="0" fontId="9" fillId="11" borderId="1" xfId="5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 wrapText="1"/>
    </xf>
    <xf numFmtId="1" fontId="9" fillId="11" borderId="1" xfId="2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9" fillId="11" borderId="1" xfId="0" applyFont="1" applyFill="1" applyBorder="1" applyAlignment="1">
      <alignment horizontal="left" wrapText="1"/>
    </xf>
    <xf numFmtId="0" fontId="10" fillId="11" borderId="1" xfId="2" applyFont="1" applyFill="1" applyBorder="1" applyAlignment="1">
      <alignment horizontal="center" vertical="center" wrapText="1"/>
    </xf>
    <xf numFmtId="0" fontId="11" fillId="11" borderId="1" xfId="2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wrapText="1"/>
    </xf>
    <xf numFmtId="0" fontId="13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wrapText="1"/>
    </xf>
    <xf numFmtId="0" fontId="13" fillId="2" borderId="1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3" fillId="0" borderId="1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wrapText="1"/>
    </xf>
    <xf numFmtId="0" fontId="16" fillId="11" borderId="1" xfId="0" applyFont="1" applyFill="1" applyBorder="1" applyAlignment="1">
      <alignment horizontal="center" wrapText="1"/>
    </xf>
    <xf numFmtId="17" fontId="19" fillId="8" borderId="1" xfId="0" applyNumberFormat="1" applyFont="1" applyFill="1" applyBorder="1"/>
    <xf numFmtId="164" fontId="0" fillId="0" borderId="1" xfId="0" applyNumberFormat="1" applyBorder="1"/>
    <xf numFmtId="164" fontId="1" fillId="2" borderId="8" xfId="0" applyNumberFormat="1" applyFont="1" applyFill="1" applyBorder="1"/>
    <xf numFmtId="164" fontId="1" fillId="2" borderId="1" xfId="0" applyNumberFormat="1" applyFont="1" applyFill="1" applyBorder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11" borderId="1" xfId="2" applyFont="1" applyFill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5" fillId="2" borderId="1" xfId="0" applyFont="1" applyFill="1" applyBorder="1"/>
  </cellXfs>
  <cellStyles count="6">
    <cellStyle name="Normal" xfId="0" builtinId="0"/>
    <cellStyle name="Normal 2 2" xfId="3"/>
    <cellStyle name="Normal 4" xfId="4"/>
    <cellStyle name="Normal 5 2 2 2" xfId="2"/>
    <cellStyle name="Normal 5 2 3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G13"/>
  <sheetViews>
    <sheetView workbookViewId="0">
      <selection activeCell="H6" sqref="H6"/>
    </sheetView>
  </sheetViews>
  <sheetFormatPr defaultColWidth="8.7109375" defaultRowHeight="18.75"/>
  <cols>
    <col min="1" max="1" width="8.7109375" style="3"/>
    <col min="2" max="2" width="22.85546875" style="3" bestFit="1" customWidth="1"/>
    <col min="3" max="3" width="17.7109375" style="3" customWidth="1"/>
    <col min="4" max="4" width="10.140625" style="3" customWidth="1"/>
    <col min="5" max="5" width="14.85546875" style="3" customWidth="1"/>
    <col min="6" max="6" width="10" style="3" bestFit="1" customWidth="1"/>
    <col min="7" max="7" width="17.85546875" style="3" customWidth="1"/>
    <col min="8" max="16384" width="8.7109375" style="3"/>
  </cols>
  <sheetData>
    <row r="1" spans="2:7" ht="19.5" thickBot="1">
      <c r="B1" s="1" t="s">
        <v>14</v>
      </c>
      <c r="C1" s="1"/>
      <c r="D1" s="2"/>
    </row>
    <row r="2" spans="2:7">
      <c r="B2" s="4"/>
      <c r="C2" s="5" t="s">
        <v>11</v>
      </c>
      <c r="D2" s="128" t="s">
        <v>15</v>
      </c>
      <c r="E2" s="129"/>
    </row>
    <row r="3" spans="2:7" ht="37.5">
      <c r="B3" s="6"/>
      <c r="C3" s="7" t="s">
        <v>10</v>
      </c>
      <c r="D3" s="8" t="s">
        <v>9</v>
      </c>
      <c r="E3" s="9" t="s">
        <v>10</v>
      </c>
      <c r="F3" s="7" t="s">
        <v>12</v>
      </c>
      <c r="G3" s="10" t="s">
        <v>13</v>
      </c>
    </row>
    <row r="4" spans="2:7">
      <c r="B4" s="6" t="s">
        <v>0</v>
      </c>
      <c r="C4" s="11">
        <v>254.57495000000003</v>
      </c>
      <c r="D4" s="12">
        <v>335.94150000000002</v>
      </c>
      <c r="E4" s="13">
        <v>182.44225</v>
      </c>
      <c r="F4" s="14">
        <f>E4/D4%</f>
        <v>54.307744056628906</v>
      </c>
      <c r="G4" s="15">
        <f>(E4/C4%)-100</f>
        <v>-28.334563161065148</v>
      </c>
    </row>
    <row r="5" spans="2:7">
      <c r="B5" s="6" t="s">
        <v>1</v>
      </c>
      <c r="C5" s="11">
        <v>134.08067500000001</v>
      </c>
      <c r="D5" s="12">
        <v>181.023</v>
      </c>
      <c r="E5" s="13">
        <v>136.9734</v>
      </c>
      <c r="F5" s="14">
        <f t="shared" ref="F5:F12" si="0">E5/D5%</f>
        <v>75.66629654795247</v>
      </c>
      <c r="G5" s="15">
        <f t="shared" ref="G5:G12" si="1">(E5/C5%)-100</f>
        <v>2.1574511017340825</v>
      </c>
    </row>
    <row r="6" spans="2:7">
      <c r="B6" s="6" t="s">
        <v>2</v>
      </c>
      <c r="C6" s="11">
        <v>152.55180000000001</v>
      </c>
      <c r="D6" s="12">
        <v>193.06375</v>
      </c>
      <c r="E6" s="13">
        <v>149.78085000000002</v>
      </c>
      <c r="F6" s="14">
        <f t="shared" si="0"/>
        <v>77.581032172015725</v>
      </c>
      <c r="G6" s="15">
        <f t="shared" si="1"/>
        <v>-1.8163994131829355</v>
      </c>
    </row>
    <row r="7" spans="2:7">
      <c r="B7" s="6" t="s">
        <v>3</v>
      </c>
      <c r="C7" s="11">
        <v>246.56061249999999</v>
      </c>
      <c r="D7" s="12">
        <v>324.88299999999998</v>
      </c>
      <c r="E7" s="13">
        <v>223.57560000000001</v>
      </c>
      <c r="F7" s="14">
        <f t="shared" si="0"/>
        <v>68.817266523640825</v>
      </c>
      <c r="G7" s="15">
        <f t="shared" si="1"/>
        <v>-9.32225640865488</v>
      </c>
    </row>
    <row r="8" spans="2:7">
      <c r="B8" s="6" t="s">
        <v>4</v>
      </c>
      <c r="C8" s="11">
        <v>348.03740000000005</v>
      </c>
      <c r="D8" s="12">
        <v>499.84925000000004</v>
      </c>
      <c r="E8" s="13">
        <v>403.68622500000004</v>
      </c>
      <c r="F8" s="14">
        <f t="shared" si="0"/>
        <v>80.761594620778169</v>
      </c>
      <c r="G8" s="15">
        <f t="shared" si="1"/>
        <v>15.989323273878043</v>
      </c>
    </row>
    <row r="9" spans="2:7">
      <c r="B9" s="6" t="s">
        <v>5</v>
      </c>
      <c r="C9" s="11">
        <v>316.95586249999997</v>
      </c>
      <c r="D9" s="12">
        <v>452.92845</v>
      </c>
      <c r="E9" s="13">
        <v>387.38625000000002</v>
      </c>
      <c r="F9" s="14">
        <f t="shared" si="0"/>
        <v>85.529237565006127</v>
      </c>
      <c r="G9" s="15">
        <f t="shared" si="1"/>
        <v>22.220881779714702</v>
      </c>
    </row>
    <row r="10" spans="2:7">
      <c r="B10" s="6" t="s">
        <v>6</v>
      </c>
      <c r="C10" s="11">
        <v>169.95242500000001</v>
      </c>
      <c r="D10" s="12">
        <v>234.47275000000002</v>
      </c>
      <c r="E10" s="13">
        <v>213.37389999999999</v>
      </c>
      <c r="F10" s="14">
        <f t="shared" si="0"/>
        <v>91.00157694230991</v>
      </c>
      <c r="G10" s="15">
        <f t="shared" si="1"/>
        <v>25.549194134770346</v>
      </c>
    </row>
    <row r="11" spans="2:7">
      <c r="B11" s="6" t="s">
        <v>7</v>
      </c>
      <c r="C11" s="11">
        <v>227.50502499999999</v>
      </c>
      <c r="D11" s="12">
        <v>270.84899999999999</v>
      </c>
      <c r="E11" s="13">
        <v>199.98192499999999</v>
      </c>
      <c r="F11" s="14">
        <f t="shared" si="0"/>
        <v>73.835208917145721</v>
      </c>
      <c r="G11" s="15">
        <f t="shared" si="1"/>
        <v>-12.097798718951381</v>
      </c>
    </row>
    <row r="12" spans="2:7">
      <c r="B12" s="6" t="s">
        <v>8</v>
      </c>
      <c r="C12" s="11">
        <v>501.03590499999996</v>
      </c>
      <c r="D12" s="12">
        <v>652.10200000000009</v>
      </c>
      <c r="E12" s="13">
        <v>564.70477000000005</v>
      </c>
      <c r="F12" s="14">
        <f t="shared" si="0"/>
        <v>86.597613563522273</v>
      </c>
      <c r="G12" s="15">
        <f t="shared" si="1"/>
        <v>12.707445587158077</v>
      </c>
    </row>
    <row r="13" spans="2:7" ht="19.5" thickBot="1">
      <c r="B13" s="16"/>
      <c r="C13" s="17">
        <f>SUM(C4:C12)</f>
        <v>2351.2546549999997</v>
      </c>
      <c r="D13" s="18">
        <f>SUM(D4:D12)</f>
        <v>3145.1127000000006</v>
      </c>
      <c r="E13" s="19">
        <f>SUM(E4:E12)</f>
        <v>2461.90517</v>
      </c>
      <c r="F13" s="14">
        <f>E13/D13%</f>
        <v>78.27716857332328</v>
      </c>
      <c r="G13" s="15">
        <f>(E13/C13%)-100</f>
        <v>4.7060200291235788</v>
      </c>
    </row>
  </sheetData>
  <mergeCells count="1"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3"/>
  <sheetViews>
    <sheetView tabSelected="1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AC2" sqref="AC2"/>
    </sheetView>
  </sheetViews>
  <sheetFormatPr defaultRowHeight="15"/>
  <cols>
    <col min="2" max="2" width="15.42578125" customWidth="1"/>
    <col min="3" max="3" width="6" customWidth="1"/>
    <col min="4" max="4" width="6.42578125" customWidth="1"/>
    <col min="5" max="5" width="6.85546875" customWidth="1"/>
  </cols>
  <sheetData>
    <row r="1" spans="1:29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2"/>
    </row>
    <row r="2" spans="1:29" ht="30">
      <c r="A2" s="23"/>
      <c r="B2" s="24"/>
      <c r="C2" t="s">
        <v>16</v>
      </c>
      <c r="D2" t="s">
        <v>16</v>
      </c>
      <c r="E2" t="s">
        <v>16</v>
      </c>
      <c r="F2" s="24" t="s">
        <v>16</v>
      </c>
      <c r="G2" s="24" t="s">
        <v>16</v>
      </c>
      <c r="H2" s="24" t="s">
        <v>16</v>
      </c>
      <c r="I2" s="24" t="s">
        <v>16</v>
      </c>
      <c r="J2" s="24" t="s">
        <v>16</v>
      </c>
      <c r="K2" s="24" t="s">
        <v>16</v>
      </c>
      <c r="L2" s="24" t="s">
        <v>16</v>
      </c>
      <c r="M2" s="24" t="s">
        <v>16</v>
      </c>
      <c r="N2" s="24" t="s">
        <v>16</v>
      </c>
      <c r="O2" s="25" t="s">
        <v>17</v>
      </c>
      <c r="P2" t="s">
        <v>9</v>
      </c>
      <c r="Q2" t="s">
        <v>9</v>
      </c>
      <c r="R2" t="s">
        <v>9</v>
      </c>
      <c r="S2" s="24" t="s">
        <v>9</v>
      </c>
      <c r="T2" s="24" t="s">
        <v>9</v>
      </c>
      <c r="U2" s="24" t="s">
        <v>9</v>
      </c>
      <c r="V2" s="24" t="s">
        <v>9</v>
      </c>
      <c r="W2" s="24" t="s">
        <v>9</v>
      </c>
      <c r="X2" s="24" t="s">
        <v>9</v>
      </c>
      <c r="Y2" s="24" t="s">
        <v>9</v>
      </c>
      <c r="Z2" s="24" t="s">
        <v>9</v>
      </c>
      <c r="AA2" s="24" t="s">
        <v>9</v>
      </c>
      <c r="AB2" s="25" t="s">
        <v>18</v>
      </c>
      <c r="AC2" s="26" t="s">
        <v>19</v>
      </c>
    </row>
    <row r="3" spans="1:29" ht="30">
      <c r="A3" s="27" t="s">
        <v>20</v>
      </c>
      <c r="B3" s="28" t="s">
        <v>21</v>
      </c>
      <c r="C3" s="124">
        <v>44927</v>
      </c>
      <c r="D3" s="124">
        <v>44958</v>
      </c>
      <c r="E3" s="124">
        <v>44986</v>
      </c>
      <c r="F3" s="29">
        <v>45017</v>
      </c>
      <c r="G3" s="29">
        <v>45047</v>
      </c>
      <c r="H3" s="29">
        <v>45078</v>
      </c>
      <c r="I3" s="29">
        <v>45108</v>
      </c>
      <c r="J3" s="29">
        <v>45139</v>
      </c>
      <c r="K3" s="29">
        <v>45170</v>
      </c>
      <c r="L3" s="29">
        <v>45200</v>
      </c>
      <c r="M3" s="29">
        <v>45231</v>
      </c>
      <c r="N3" s="29">
        <v>45261</v>
      </c>
      <c r="O3" s="30"/>
      <c r="P3" s="124">
        <v>44927</v>
      </c>
      <c r="Q3" s="124">
        <v>44958</v>
      </c>
      <c r="R3" s="124">
        <v>44986</v>
      </c>
      <c r="S3" s="29">
        <v>45017</v>
      </c>
      <c r="T3" s="29">
        <v>45047</v>
      </c>
      <c r="U3" s="29">
        <v>45078</v>
      </c>
      <c r="V3" s="29">
        <v>45108</v>
      </c>
      <c r="W3" s="29">
        <v>45139</v>
      </c>
      <c r="X3" s="29">
        <v>45170</v>
      </c>
      <c r="Y3" s="29">
        <v>45200</v>
      </c>
      <c r="Z3" s="29">
        <v>45231</v>
      </c>
      <c r="AA3" s="29">
        <v>45261</v>
      </c>
      <c r="AB3" s="30"/>
      <c r="AC3" s="31" t="s">
        <v>10</v>
      </c>
    </row>
    <row r="4" spans="1:29">
      <c r="A4" s="32" t="s">
        <v>22</v>
      </c>
      <c r="B4" s="24" t="s">
        <v>23</v>
      </c>
      <c r="C4" s="125">
        <v>27.693709999999999</v>
      </c>
      <c r="D4" s="125">
        <v>48.176089999999995</v>
      </c>
      <c r="E4" s="125">
        <v>17.24877</v>
      </c>
      <c r="F4" s="24">
        <v>0.25</v>
      </c>
      <c r="G4" s="24">
        <v>2.5</v>
      </c>
      <c r="H4" s="24">
        <v>34.980000000000004</v>
      </c>
      <c r="I4" s="24">
        <v>12.97</v>
      </c>
      <c r="J4" s="24">
        <v>5.38</v>
      </c>
      <c r="K4" s="24">
        <v>6.26</v>
      </c>
      <c r="L4" s="24">
        <v>6.79</v>
      </c>
      <c r="M4" s="24">
        <v>2.3600000000000003</v>
      </c>
      <c r="N4" s="24">
        <v>8.24</v>
      </c>
      <c r="O4" s="127">
        <f>SUM(C4:N4)</f>
        <v>172.84857</v>
      </c>
      <c r="P4" s="125">
        <v>5.87</v>
      </c>
      <c r="Q4" s="125">
        <v>12.35</v>
      </c>
      <c r="R4" s="125">
        <v>18.625999999999998</v>
      </c>
      <c r="S4" s="24">
        <v>3.86</v>
      </c>
      <c r="T4" s="24">
        <v>10.670000000000002</v>
      </c>
      <c r="U4" s="24">
        <v>20.399999999999999</v>
      </c>
      <c r="V4" s="24">
        <v>7.7</v>
      </c>
      <c r="W4" s="24">
        <v>4.63</v>
      </c>
      <c r="X4" s="24">
        <v>6.85</v>
      </c>
      <c r="Y4" s="24">
        <v>6.3</v>
      </c>
      <c r="Z4" s="24">
        <v>7</v>
      </c>
      <c r="AA4" s="24">
        <v>5.6</v>
      </c>
      <c r="AB4" s="127">
        <f>SUM(P4:AA4)</f>
        <v>109.85599999999998</v>
      </c>
      <c r="AC4" s="33">
        <f>O4/AB4%</f>
        <v>157.34103735799596</v>
      </c>
    </row>
    <row r="5" spans="1:29">
      <c r="A5" s="32" t="s">
        <v>22</v>
      </c>
      <c r="B5" s="24" t="s">
        <v>24</v>
      </c>
      <c r="C5" s="125">
        <v>12.90875</v>
      </c>
      <c r="D5" s="125">
        <v>16.9481</v>
      </c>
      <c r="E5" s="125">
        <v>12.6503</v>
      </c>
      <c r="F5" s="24">
        <v>24.25</v>
      </c>
      <c r="G5" s="24">
        <v>16.82</v>
      </c>
      <c r="H5" s="24">
        <v>22.17</v>
      </c>
      <c r="I5" s="24">
        <v>10.31</v>
      </c>
      <c r="J5" s="24">
        <v>10.54</v>
      </c>
      <c r="K5" s="24">
        <v>9.5500000000000007</v>
      </c>
      <c r="L5" s="24">
        <v>6.34</v>
      </c>
      <c r="M5" s="24">
        <v>10.130000000000001</v>
      </c>
      <c r="N5" s="24">
        <v>24.07</v>
      </c>
      <c r="O5" s="127">
        <f t="shared" ref="O5:O12" si="0">SUM(C5:N5)</f>
        <v>176.68715</v>
      </c>
      <c r="P5" s="125">
        <v>13.609999999999998</v>
      </c>
      <c r="Q5" s="125">
        <v>10.899999999999999</v>
      </c>
      <c r="R5" s="125">
        <v>7.9646999999999997</v>
      </c>
      <c r="S5" s="24">
        <v>26.68</v>
      </c>
      <c r="T5" s="24">
        <v>42.09</v>
      </c>
      <c r="U5" s="24">
        <v>17.82</v>
      </c>
      <c r="V5" s="24">
        <v>14.84</v>
      </c>
      <c r="W5" s="24">
        <v>10.83</v>
      </c>
      <c r="X5" s="24">
        <v>8.91</v>
      </c>
      <c r="Y5" s="24">
        <v>10.050000000000001</v>
      </c>
      <c r="Z5" s="24">
        <v>12.45</v>
      </c>
      <c r="AA5" s="24">
        <v>12</v>
      </c>
      <c r="AB5" s="127">
        <f t="shared" ref="AB5:AB12" si="1">SUM(P5:AA5)</f>
        <v>188.1447</v>
      </c>
      <c r="AC5" s="33">
        <f t="shared" ref="AC5:AC13" si="2">O5/AB5%</f>
        <v>93.910245677927676</v>
      </c>
    </row>
    <row r="6" spans="1:29">
      <c r="A6" s="32" t="s">
        <v>22</v>
      </c>
      <c r="B6" s="24" t="s">
        <v>25</v>
      </c>
      <c r="C6" s="125">
        <v>4.0139999999999993</v>
      </c>
      <c r="D6" s="125">
        <v>7.5510000000000002</v>
      </c>
      <c r="E6" s="125">
        <v>8.5549999999999997</v>
      </c>
      <c r="F6" s="24">
        <v>6.1</v>
      </c>
      <c r="G6" s="24">
        <v>42.3</v>
      </c>
      <c r="H6" s="24">
        <v>29.88</v>
      </c>
      <c r="I6" s="24">
        <v>4.37</v>
      </c>
      <c r="J6" s="24">
        <v>15.72</v>
      </c>
      <c r="K6" s="24">
        <v>11.63</v>
      </c>
      <c r="L6" s="24">
        <v>12.11</v>
      </c>
      <c r="M6" s="24">
        <v>12.54</v>
      </c>
      <c r="N6" s="24">
        <v>6.34</v>
      </c>
      <c r="O6" s="127">
        <f t="shared" si="0"/>
        <v>161.11000000000001</v>
      </c>
      <c r="P6" s="125">
        <v>12.48685</v>
      </c>
      <c r="Q6" s="125">
        <v>17.532068299999999</v>
      </c>
      <c r="R6" s="125">
        <v>10.090226299999999</v>
      </c>
      <c r="S6" s="24">
        <v>9.08</v>
      </c>
      <c r="T6" s="24">
        <v>39.590000000000003</v>
      </c>
      <c r="U6" s="24">
        <v>37.51</v>
      </c>
      <c r="V6" s="24">
        <v>10.49</v>
      </c>
      <c r="W6" s="24">
        <v>14.65</v>
      </c>
      <c r="X6" s="24">
        <v>19.2</v>
      </c>
      <c r="Y6" s="24">
        <v>16.13</v>
      </c>
      <c r="Z6" s="24">
        <v>14.07</v>
      </c>
      <c r="AA6" s="24">
        <v>10.58</v>
      </c>
      <c r="AB6" s="127">
        <f t="shared" si="1"/>
        <v>211.40914459999999</v>
      </c>
      <c r="AC6" s="33">
        <f t="shared" si="2"/>
        <v>76.207677915177584</v>
      </c>
    </row>
    <row r="7" spans="1:29">
      <c r="A7" s="32" t="s">
        <v>22</v>
      </c>
      <c r="B7" s="24" t="s">
        <v>26</v>
      </c>
      <c r="C7" s="125">
        <v>21.554600000000001</v>
      </c>
      <c r="D7" s="125">
        <v>18.80416</v>
      </c>
      <c r="E7" s="125">
        <v>11.376280000000001</v>
      </c>
      <c r="F7" s="24">
        <v>9.48</v>
      </c>
      <c r="G7" s="24">
        <v>14.56</v>
      </c>
      <c r="H7" s="24">
        <v>52.47</v>
      </c>
      <c r="I7" s="24">
        <v>9.5</v>
      </c>
      <c r="J7" s="24">
        <v>8.8000000000000007</v>
      </c>
      <c r="K7" s="24">
        <v>11.69</v>
      </c>
      <c r="L7" s="24">
        <v>6.34</v>
      </c>
      <c r="M7" s="24">
        <v>11.21</v>
      </c>
      <c r="N7" s="24">
        <v>26.08</v>
      </c>
      <c r="O7" s="127">
        <f t="shared" si="0"/>
        <v>201.86504000000002</v>
      </c>
      <c r="P7" s="125">
        <v>32.020000000000003</v>
      </c>
      <c r="Q7" s="125">
        <v>40.151690000000002</v>
      </c>
      <c r="R7" s="125">
        <v>36.551600000000001</v>
      </c>
      <c r="S7" s="24">
        <v>23.4</v>
      </c>
      <c r="T7" s="24">
        <v>36.229999999999997</v>
      </c>
      <c r="U7" s="24">
        <v>36.770000000000003</v>
      </c>
      <c r="V7" s="24">
        <v>39.020000000000003</v>
      </c>
      <c r="W7" s="24">
        <v>28.19</v>
      </c>
      <c r="X7" s="24">
        <v>17.420000000000002</v>
      </c>
      <c r="Y7" s="24">
        <v>23.25</v>
      </c>
      <c r="Z7" s="24">
        <v>19.489999999999998</v>
      </c>
      <c r="AA7" s="24">
        <v>29.21</v>
      </c>
      <c r="AB7" s="127">
        <f t="shared" si="1"/>
        <v>361.70329000000004</v>
      </c>
      <c r="AC7" s="33">
        <f t="shared" si="2"/>
        <v>55.809567007256142</v>
      </c>
    </row>
    <row r="8" spans="1:29">
      <c r="A8" s="32" t="s">
        <v>22</v>
      </c>
      <c r="B8" s="24" t="s">
        <v>27</v>
      </c>
      <c r="C8" s="125">
        <v>33.142560000000003</v>
      </c>
      <c r="D8" s="125">
        <v>43.43779</v>
      </c>
      <c r="E8" s="125">
        <v>30.400770000000001</v>
      </c>
      <c r="F8" s="24">
        <v>15.96</v>
      </c>
      <c r="G8" s="24">
        <v>36.119999999999997</v>
      </c>
      <c r="H8" s="24">
        <v>63.52</v>
      </c>
      <c r="I8" s="24">
        <v>13.5</v>
      </c>
      <c r="J8" s="24">
        <v>18.420000000000002</v>
      </c>
      <c r="K8" s="24">
        <v>33.06</v>
      </c>
      <c r="L8" s="24">
        <v>14.36</v>
      </c>
      <c r="M8" s="24">
        <v>13.24</v>
      </c>
      <c r="N8" s="24">
        <v>32.17</v>
      </c>
      <c r="O8" s="127">
        <f t="shared" si="0"/>
        <v>347.33112000000006</v>
      </c>
      <c r="P8" s="125">
        <v>23.550000000000004</v>
      </c>
      <c r="Q8" s="125">
        <v>35.020000000000003</v>
      </c>
      <c r="R8" s="125">
        <v>25.82</v>
      </c>
      <c r="S8" s="24">
        <v>17</v>
      </c>
      <c r="T8" s="24">
        <v>37.83</v>
      </c>
      <c r="U8" s="24">
        <v>36.5</v>
      </c>
      <c r="V8" s="24">
        <v>18.53</v>
      </c>
      <c r="W8" s="24">
        <v>9.32</v>
      </c>
      <c r="X8" s="24">
        <v>18.25</v>
      </c>
      <c r="Y8" s="24">
        <v>17.55</v>
      </c>
      <c r="Z8" s="24">
        <v>16.600000000000001</v>
      </c>
      <c r="AA8" s="24">
        <v>33.130000000000003</v>
      </c>
      <c r="AB8" s="127">
        <f t="shared" si="1"/>
        <v>289.10000000000002</v>
      </c>
      <c r="AC8" s="33">
        <f t="shared" si="2"/>
        <v>120.14220684884125</v>
      </c>
    </row>
    <row r="9" spans="1:29">
      <c r="A9" s="32" t="s">
        <v>22</v>
      </c>
      <c r="B9" s="24" t="s">
        <v>28</v>
      </c>
      <c r="C9" s="125">
        <v>11.32</v>
      </c>
      <c r="D9" s="125">
        <v>10.49</v>
      </c>
      <c r="E9" s="125">
        <v>4.76</v>
      </c>
      <c r="F9" s="24">
        <v>5.24</v>
      </c>
      <c r="G9" s="24">
        <v>15.31</v>
      </c>
      <c r="H9" s="24">
        <v>24.66</v>
      </c>
      <c r="I9" s="24">
        <v>10.25</v>
      </c>
      <c r="J9" s="24">
        <v>8.82</v>
      </c>
      <c r="K9" s="24">
        <v>6.55</v>
      </c>
      <c r="L9" s="24">
        <v>6.08</v>
      </c>
      <c r="M9" s="24">
        <v>8.77</v>
      </c>
      <c r="N9" s="24">
        <v>15.989999999999998</v>
      </c>
      <c r="O9" s="127">
        <f t="shared" si="0"/>
        <v>128.23999999999998</v>
      </c>
      <c r="P9" s="125">
        <v>13.931000000000001</v>
      </c>
      <c r="Q9" s="125">
        <v>13.81</v>
      </c>
      <c r="R9" s="125">
        <v>10.360000000000001</v>
      </c>
      <c r="S9" s="24">
        <v>7.34</v>
      </c>
      <c r="T9" s="24">
        <v>23.38</v>
      </c>
      <c r="U9" s="24">
        <v>22.92</v>
      </c>
      <c r="V9" s="24">
        <v>13.719999999999999</v>
      </c>
      <c r="W9" s="24">
        <v>7.21</v>
      </c>
      <c r="X9" s="24">
        <v>10.45</v>
      </c>
      <c r="Y9" s="24">
        <v>6.41</v>
      </c>
      <c r="Z9" s="24">
        <v>10.110000000000001</v>
      </c>
      <c r="AA9" s="24">
        <v>8.8800000000000008</v>
      </c>
      <c r="AB9" s="127">
        <f t="shared" si="1"/>
        <v>148.52100000000002</v>
      </c>
      <c r="AC9" s="33">
        <f t="shared" si="2"/>
        <v>86.344691996417993</v>
      </c>
    </row>
    <row r="10" spans="1:29">
      <c r="A10" s="32" t="s">
        <v>22</v>
      </c>
      <c r="B10" s="24" t="s">
        <v>29</v>
      </c>
      <c r="C10" s="125">
        <v>11.298500000000001</v>
      </c>
      <c r="D10" s="125">
        <v>4.5704900000000004</v>
      </c>
      <c r="E10" s="125">
        <v>5.5590000000000002</v>
      </c>
      <c r="F10" s="24">
        <v>3.42</v>
      </c>
      <c r="G10" s="24">
        <v>8.48</v>
      </c>
      <c r="H10" s="24">
        <v>22.1</v>
      </c>
      <c r="I10" s="24">
        <v>17.36</v>
      </c>
      <c r="J10" s="24">
        <v>18</v>
      </c>
      <c r="K10" s="24">
        <v>15.66</v>
      </c>
      <c r="L10" s="24">
        <v>2.82</v>
      </c>
      <c r="M10" s="24">
        <v>11.06</v>
      </c>
      <c r="N10" s="24">
        <v>21.83</v>
      </c>
      <c r="O10" s="127">
        <f t="shared" si="0"/>
        <v>142.15798999999998</v>
      </c>
      <c r="P10" s="125">
        <v>21.154639999999997</v>
      </c>
      <c r="Q10" s="125">
        <v>18.380410000000001</v>
      </c>
      <c r="R10" s="125">
        <v>15.922960000000002</v>
      </c>
      <c r="S10" s="24">
        <v>9.7799999999999994</v>
      </c>
      <c r="T10" s="24">
        <v>19.54</v>
      </c>
      <c r="U10" s="24">
        <v>18.84</v>
      </c>
      <c r="V10" s="24">
        <v>14.83</v>
      </c>
      <c r="W10" s="24">
        <v>18.05</v>
      </c>
      <c r="X10" s="24">
        <v>7.3</v>
      </c>
      <c r="Y10" s="24">
        <v>2.86</v>
      </c>
      <c r="Z10" s="24">
        <v>8.75</v>
      </c>
      <c r="AA10" s="24">
        <v>16.28</v>
      </c>
      <c r="AB10" s="127">
        <f t="shared" si="1"/>
        <v>171.68801000000002</v>
      </c>
      <c r="AC10" s="33">
        <f t="shared" si="2"/>
        <v>82.800185056603524</v>
      </c>
    </row>
    <row r="11" spans="1:29">
      <c r="A11" s="32" t="s">
        <v>22</v>
      </c>
      <c r="B11" s="24" t="s">
        <v>30</v>
      </c>
      <c r="C11" s="125">
        <v>2.9592999999999998</v>
      </c>
      <c r="D11" s="125">
        <v>9.9440499999999989</v>
      </c>
      <c r="E11" s="125">
        <v>6.24</v>
      </c>
      <c r="F11" s="24">
        <v>32.72</v>
      </c>
      <c r="G11" s="24">
        <v>129.91999999999999</v>
      </c>
      <c r="H11" s="24">
        <v>69.069999999999993</v>
      </c>
      <c r="I11" s="24">
        <v>6.16</v>
      </c>
      <c r="J11" s="24">
        <v>36.39</v>
      </c>
      <c r="K11" s="24">
        <v>10.71</v>
      </c>
      <c r="L11" s="24">
        <v>13.7</v>
      </c>
      <c r="M11" s="24">
        <v>17.100000000000001</v>
      </c>
      <c r="N11" s="24">
        <v>20.25</v>
      </c>
      <c r="O11" s="127">
        <f t="shared" si="0"/>
        <v>355.16334999999998</v>
      </c>
      <c r="P11" s="125">
        <v>6.4028200000000002</v>
      </c>
      <c r="Q11" s="125">
        <v>9.7000000000000011</v>
      </c>
      <c r="R11" s="125">
        <v>3.26</v>
      </c>
      <c r="S11" s="24">
        <v>17.45</v>
      </c>
      <c r="T11" s="24">
        <v>50.95</v>
      </c>
      <c r="U11" s="24">
        <v>25.36</v>
      </c>
      <c r="V11" s="24">
        <v>11.98</v>
      </c>
      <c r="W11" s="24">
        <v>10.59</v>
      </c>
      <c r="X11" s="24">
        <v>8.52</v>
      </c>
      <c r="Y11" s="24">
        <v>6.67</v>
      </c>
      <c r="Z11" s="24">
        <v>12.76</v>
      </c>
      <c r="AA11" s="24">
        <v>13.34</v>
      </c>
      <c r="AB11" s="127">
        <f t="shared" si="1"/>
        <v>176.98282</v>
      </c>
      <c r="AC11" s="33">
        <f t="shared" si="2"/>
        <v>200.67673800202752</v>
      </c>
    </row>
    <row r="12" spans="1:29">
      <c r="A12" s="32" t="s">
        <v>22</v>
      </c>
      <c r="B12" s="24" t="s">
        <v>31</v>
      </c>
      <c r="C12" s="125">
        <v>45.6</v>
      </c>
      <c r="D12" s="125">
        <v>60</v>
      </c>
      <c r="E12" s="125">
        <v>28.37</v>
      </c>
      <c r="F12" s="24">
        <v>46.3</v>
      </c>
      <c r="G12" s="24">
        <v>31.52</v>
      </c>
      <c r="H12" s="24">
        <v>117.6</v>
      </c>
      <c r="I12" s="24">
        <v>3.57</v>
      </c>
      <c r="J12" s="24">
        <v>41.89</v>
      </c>
      <c r="K12" s="24">
        <v>47.25</v>
      </c>
      <c r="L12" s="24">
        <v>32.340000000000003</v>
      </c>
      <c r="M12" s="24">
        <v>11.15</v>
      </c>
      <c r="N12" s="24">
        <v>43.2</v>
      </c>
      <c r="O12" s="127">
        <f t="shared" si="0"/>
        <v>508.78999999999991</v>
      </c>
      <c r="P12" s="125">
        <v>37.5</v>
      </c>
      <c r="Q12" s="125">
        <v>57.5</v>
      </c>
      <c r="R12" s="125">
        <v>34.75</v>
      </c>
      <c r="S12" s="24">
        <v>22</v>
      </c>
      <c r="T12" s="24">
        <v>45</v>
      </c>
      <c r="U12" s="24">
        <v>32.299999999999997</v>
      </c>
      <c r="V12" s="24">
        <v>32.5</v>
      </c>
      <c r="W12" s="24">
        <v>31.66</v>
      </c>
      <c r="X12" s="24">
        <v>32.299999999999997</v>
      </c>
      <c r="Y12" s="24">
        <v>42.8</v>
      </c>
      <c r="Z12" s="24">
        <v>23</v>
      </c>
      <c r="AA12" s="24">
        <v>32.65</v>
      </c>
      <c r="AB12" s="127">
        <f t="shared" si="1"/>
        <v>423.96000000000004</v>
      </c>
      <c r="AC12" s="33">
        <f t="shared" si="2"/>
        <v>120.0089631097273</v>
      </c>
    </row>
    <row r="13" spans="1:29" ht="15.75" thickBot="1">
      <c r="A13" s="34" t="s">
        <v>22</v>
      </c>
      <c r="B13" s="35" t="s">
        <v>32</v>
      </c>
      <c r="C13" s="126">
        <f>SUM(C4:C12)</f>
        <v>170.49142000000001</v>
      </c>
      <c r="D13" s="126">
        <f t="shared" ref="D13:E13" si="3">SUM(D4:D12)</f>
        <v>219.92168000000001</v>
      </c>
      <c r="E13" s="126">
        <f t="shared" si="3"/>
        <v>125.16012000000001</v>
      </c>
      <c r="F13" s="35">
        <f>SUM(F4:F12)</f>
        <v>143.72</v>
      </c>
      <c r="G13" s="35">
        <f t="shared" ref="G13:AB13" si="4">SUM(G4:G12)</f>
        <v>297.52999999999997</v>
      </c>
      <c r="H13" s="35">
        <f t="shared" si="4"/>
        <v>436.45000000000005</v>
      </c>
      <c r="I13" s="35">
        <f t="shared" si="4"/>
        <v>87.99</v>
      </c>
      <c r="J13" s="35">
        <f t="shared" si="4"/>
        <v>163.96</v>
      </c>
      <c r="K13" s="35">
        <f t="shared" si="4"/>
        <v>152.35999999999999</v>
      </c>
      <c r="L13" s="35">
        <f t="shared" si="4"/>
        <v>100.88</v>
      </c>
      <c r="M13" s="35">
        <f t="shared" si="4"/>
        <v>97.56</v>
      </c>
      <c r="N13" s="35">
        <f t="shared" si="4"/>
        <v>198.17000000000002</v>
      </c>
      <c r="O13" s="35">
        <f t="shared" si="4"/>
        <v>2194.1932199999997</v>
      </c>
      <c r="P13" s="126">
        <f>SUM(P4:P12)</f>
        <v>166.52531000000002</v>
      </c>
      <c r="Q13" s="126">
        <f t="shared" ref="Q13:R13" si="5">SUM(Q4:Q12)</f>
        <v>215.34416830000001</v>
      </c>
      <c r="R13" s="126">
        <f t="shared" si="5"/>
        <v>163.34548629999998</v>
      </c>
      <c r="S13" s="35">
        <f t="shared" si="4"/>
        <v>136.59</v>
      </c>
      <c r="T13" s="35">
        <f t="shared" si="4"/>
        <v>305.28000000000003</v>
      </c>
      <c r="U13" s="35">
        <f t="shared" si="4"/>
        <v>248.42000000000002</v>
      </c>
      <c r="V13" s="35">
        <f t="shared" si="4"/>
        <v>163.61000000000001</v>
      </c>
      <c r="W13" s="35">
        <f t="shared" si="4"/>
        <v>135.13</v>
      </c>
      <c r="X13" s="35">
        <f t="shared" si="4"/>
        <v>129.19999999999999</v>
      </c>
      <c r="Y13" s="35">
        <f t="shared" si="4"/>
        <v>132.01999999999998</v>
      </c>
      <c r="Z13" s="35">
        <f t="shared" si="4"/>
        <v>124.22999999999999</v>
      </c>
      <c r="AA13" s="35">
        <f t="shared" si="4"/>
        <v>161.67000000000002</v>
      </c>
      <c r="AB13" s="35">
        <f t="shared" si="4"/>
        <v>2081.3649646000003</v>
      </c>
      <c r="AC13" s="36">
        <f t="shared" si="2"/>
        <v>105.42087799684295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J30"/>
  <sheetViews>
    <sheetView topLeftCell="A18" workbookViewId="0">
      <selection activeCell="E33" sqref="E33"/>
    </sheetView>
  </sheetViews>
  <sheetFormatPr defaultRowHeight="15"/>
  <cols>
    <col min="2" max="2" width="17" bestFit="1" customWidth="1"/>
    <col min="3" max="3" width="11.140625" customWidth="1"/>
    <col min="4" max="4" width="12.140625" customWidth="1"/>
    <col min="5" max="5" width="11.5703125" customWidth="1"/>
    <col min="6" max="6" width="10.5703125" customWidth="1"/>
    <col min="7" max="7" width="13.140625" bestFit="1" customWidth="1"/>
    <col min="8" max="8" width="14" customWidth="1"/>
    <col min="10" max="10" width="22.7109375" bestFit="1" customWidth="1"/>
  </cols>
  <sheetData>
    <row r="2" spans="2:10">
      <c r="B2" s="130" t="s">
        <v>33</v>
      </c>
      <c r="C2" s="130"/>
      <c r="D2" s="130"/>
      <c r="E2" s="130"/>
      <c r="F2" s="130"/>
      <c r="G2" s="130"/>
      <c r="H2" s="130"/>
      <c r="I2" s="130"/>
      <c r="J2" s="130"/>
    </row>
    <row r="3" spans="2:10">
      <c r="B3" s="24"/>
      <c r="C3" s="24" t="s">
        <v>34</v>
      </c>
      <c r="D3" s="24" t="s">
        <v>35</v>
      </c>
      <c r="E3" s="24"/>
      <c r="F3" s="24"/>
      <c r="G3" s="24"/>
      <c r="H3" s="24"/>
      <c r="I3" s="24"/>
      <c r="J3" s="24"/>
    </row>
    <row r="4" spans="2:10">
      <c r="B4" s="24"/>
      <c r="C4" s="24" t="s">
        <v>36</v>
      </c>
      <c r="D4" s="24"/>
      <c r="E4" s="24" t="s">
        <v>37</v>
      </c>
      <c r="F4" s="24"/>
      <c r="G4" s="24" t="s">
        <v>38</v>
      </c>
      <c r="H4" s="24" t="s">
        <v>39</v>
      </c>
      <c r="I4" s="24"/>
      <c r="J4" s="24"/>
    </row>
    <row r="5" spans="2:10">
      <c r="B5" s="24" t="s">
        <v>21</v>
      </c>
      <c r="C5" s="24" t="s">
        <v>40</v>
      </c>
      <c r="D5" s="24" t="s">
        <v>41</v>
      </c>
      <c r="E5" s="24" t="s">
        <v>40</v>
      </c>
      <c r="F5" s="24" t="s">
        <v>41</v>
      </c>
      <c r="G5" s="24"/>
      <c r="H5" s="24"/>
      <c r="I5" s="24"/>
      <c r="J5" s="37" t="s">
        <v>42</v>
      </c>
    </row>
    <row r="6" spans="2:10">
      <c r="B6" s="24" t="s">
        <v>31</v>
      </c>
      <c r="C6" s="24">
        <v>6801.1769999999942</v>
      </c>
      <c r="D6" s="38">
        <v>34147223.75</v>
      </c>
      <c r="E6" s="24">
        <v>-3.5</v>
      </c>
      <c r="F6" s="24">
        <v>-1750</v>
      </c>
      <c r="G6" s="24">
        <v>6797.6769999999942</v>
      </c>
      <c r="H6" s="24">
        <v>34145473.75</v>
      </c>
      <c r="I6" s="38">
        <v>1750</v>
      </c>
      <c r="J6" s="39">
        <f>I6/D6%</f>
        <v>5.1248675816580845E-3</v>
      </c>
    </row>
    <row r="7" spans="2:10">
      <c r="B7" s="24" t="s">
        <v>30</v>
      </c>
      <c r="C7" s="24">
        <v>733578.72999999905</v>
      </c>
      <c r="D7" s="38">
        <v>25778831</v>
      </c>
      <c r="E7" s="24">
        <v>-19.52</v>
      </c>
      <c r="F7" s="24">
        <v>-202105</v>
      </c>
      <c r="G7" s="24">
        <v>733559.20999999903</v>
      </c>
      <c r="H7" s="24">
        <v>25576726</v>
      </c>
      <c r="I7" s="38">
        <v>202105</v>
      </c>
      <c r="J7" s="39">
        <f t="shared" ref="J7:J15" si="0">I7/D7%</f>
        <v>0.78399598492266775</v>
      </c>
    </row>
    <row r="8" spans="2:10">
      <c r="B8" s="24" t="s">
        <v>29</v>
      </c>
      <c r="C8" s="24">
        <v>1272.9500000000005</v>
      </c>
      <c r="D8" s="38">
        <v>6212208.25</v>
      </c>
      <c r="E8" s="24">
        <v>-216.46</v>
      </c>
      <c r="F8" s="24">
        <v>-137196.95000000001</v>
      </c>
      <c r="G8" s="24">
        <v>1056.4900000000005</v>
      </c>
      <c r="H8" s="24">
        <v>6075011.2999999998</v>
      </c>
      <c r="I8" s="38">
        <v>137197</v>
      </c>
      <c r="J8" s="39">
        <f t="shared" si="0"/>
        <v>2.2085061298452127</v>
      </c>
    </row>
    <row r="9" spans="2:10">
      <c r="B9" s="24" t="s">
        <v>27</v>
      </c>
      <c r="C9" s="24">
        <v>5488.2999999999947</v>
      </c>
      <c r="D9" s="38">
        <v>24302806.5</v>
      </c>
      <c r="E9" s="24"/>
      <c r="F9" s="24"/>
      <c r="G9" s="24">
        <v>5488.2999999999947</v>
      </c>
      <c r="H9" s="24">
        <v>24302806.5</v>
      </c>
      <c r="I9" s="38"/>
      <c r="J9" s="39">
        <f t="shared" si="0"/>
        <v>0</v>
      </c>
    </row>
    <row r="10" spans="2:10">
      <c r="B10" s="24" t="s">
        <v>26</v>
      </c>
      <c r="C10" s="24">
        <v>3558.2049999999904</v>
      </c>
      <c r="D10" s="38">
        <v>13473659.25</v>
      </c>
      <c r="E10" s="24">
        <v>-15.694999999999997</v>
      </c>
      <c r="F10" s="24">
        <v>-171165.3</v>
      </c>
      <c r="G10" s="24">
        <v>3542.5099999999902</v>
      </c>
      <c r="H10" s="24">
        <v>13302493.949999999</v>
      </c>
      <c r="I10" s="38">
        <v>171166</v>
      </c>
      <c r="J10" s="39">
        <f t="shared" si="0"/>
        <v>1.2703750096693294</v>
      </c>
    </row>
    <row r="11" spans="2:10">
      <c r="B11" s="24" t="s">
        <v>25</v>
      </c>
      <c r="C11" s="24">
        <v>1796.700000000001</v>
      </c>
      <c r="D11" s="38">
        <v>10734713.869999999</v>
      </c>
      <c r="E11" s="24">
        <v>-4.29</v>
      </c>
      <c r="F11" s="24">
        <v>-22249.96</v>
      </c>
      <c r="G11" s="24">
        <v>1792.410000000001</v>
      </c>
      <c r="H11" s="24">
        <v>10712463.909999998</v>
      </c>
      <c r="I11" s="38">
        <v>22250</v>
      </c>
      <c r="J11" s="39">
        <f t="shared" si="0"/>
        <v>0.20727147709247701</v>
      </c>
    </row>
    <row r="12" spans="2:10">
      <c r="B12" s="24" t="s">
        <v>24</v>
      </c>
      <c r="C12" s="24">
        <v>2592.1949999999979</v>
      </c>
      <c r="D12" s="38">
        <v>12059830</v>
      </c>
      <c r="E12" s="24"/>
      <c r="F12" s="24"/>
      <c r="G12" s="24">
        <v>2592.1949999999979</v>
      </c>
      <c r="H12" s="24">
        <v>12059830</v>
      </c>
      <c r="I12" s="38"/>
      <c r="J12" s="39">
        <f t="shared" si="0"/>
        <v>0</v>
      </c>
    </row>
    <row r="13" spans="2:10">
      <c r="B13" s="24" t="s">
        <v>23</v>
      </c>
      <c r="C13" s="24">
        <v>3107.473</v>
      </c>
      <c r="D13" s="38">
        <v>15830931</v>
      </c>
      <c r="E13" s="24">
        <v>0</v>
      </c>
      <c r="F13" s="24">
        <v>0</v>
      </c>
      <c r="G13" s="24">
        <v>3107.473</v>
      </c>
      <c r="H13" s="24">
        <v>15830931</v>
      </c>
      <c r="I13" s="38"/>
      <c r="J13" s="39">
        <f t="shared" si="0"/>
        <v>0</v>
      </c>
    </row>
    <row r="14" spans="2:10">
      <c r="B14" s="24" t="s">
        <v>28</v>
      </c>
      <c r="C14" s="24">
        <v>2339.3750000000009</v>
      </c>
      <c r="D14" s="38">
        <v>7581320</v>
      </c>
      <c r="E14" s="24">
        <v>0</v>
      </c>
      <c r="F14" s="24">
        <v>0</v>
      </c>
      <c r="G14" s="24">
        <v>2339.3750000000009</v>
      </c>
      <c r="H14" s="24">
        <v>7581320</v>
      </c>
      <c r="I14" s="38">
        <v>0</v>
      </c>
      <c r="J14" s="39">
        <f t="shared" si="0"/>
        <v>0</v>
      </c>
    </row>
    <row r="15" spans="2:10">
      <c r="B15" s="40" t="s">
        <v>32</v>
      </c>
      <c r="C15" s="40">
        <f>SUM(C6:C14)</f>
        <v>760535.10499999893</v>
      </c>
      <c r="D15" s="40">
        <f t="shared" ref="D15:H15" si="1">SUM(D6:D14)</f>
        <v>150121523.62</v>
      </c>
      <c r="E15" s="40">
        <f t="shared" si="1"/>
        <v>-259.46500000000003</v>
      </c>
      <c r="F15" s="40">
        <f t="shared" si="1"/>
        <v>-534467.21</v>
      </c>
      <c r="G15" s="40">
        <f t="shared" si="1"/>
        <v>760275.63999999908</v>
      </c>
      <c r="H15" s="40">
        <f t="shared" si="1"/>
        <v>149587056.41</v>
      </c>
      <c r="I15" s="40">
        <f>SUM(I6:I14)</f>
        <v>534468</v>
      </c>
      <c r="J15" s="41">
        <f t="shared" si="0"/>
        <v>0.35602356485062692</v>
      </c>
    </row>
    <row r="17" spans="2:10">
      <c r="B17" s="131" t="s">
        <v>43</v>
      </c>
      <c r="C17" s="131"/>
      <c r="D17" s="131"/>
      <c r="E17" s="131"/>
      <c r="F17" s="131"/>
      <c r="G17" s="131"/>
      <c r="H17" s="131"/>
      <c r="I17" s="131"/>
      <c r="J17" s="131"/>
    </row>
    <row r="18" spans="2:10">
      <c r="B18" s="42" t="s">
        <v>44</v>
      </c>
    </row>
    <row r="19" spans="2:10" ht="15.75" thickBot="1">
      <c r="B19" s="43"/>
      <c r="C19" s="43" t="s">
        <v>36</v>
      </c>
      <c r="D19" s="43"/>
      <c r="E19" s="43" t="s">
        <v>37</v>
      </c>
      <c r="F19" s="43"/>
    </row>
    <row r="20" spans="2:10" ht="45">
      <c r="B20" s="44" t="s">
        <v>21</v>
      </c>
      <c r="C20" s="45" t="s">
        <v>40</v>
      </c>
      <c r="D20" s="45" t="s">
        <v>45</v>
      </c>
      <c r="E20" s="45" t="s">
        <v>40</v>
      </c>
      <c r="F20" s="45" t="s">
        <v>45</v>
      </c>
      <c r="G20" s="46" t="s">
        <v>46</v>
      </c>
    </row>
    <row r="21" spans="2:10">
      <c r="B21" s="23" t="s">
        <v>31</v>
      </c>
      <c r="C21" s="24">
        <v>5196.1919999999973</v>
      </c>
      <c r="D21" s="24">
        <v>21559897.850000001</v>
      </c>
      <c r="E21" s="24">
        <v>19.96</v>
      </c>
      <c r="F21" s="24">
        <v>175013.21</v>
      </c>
      <c r="G21" s="47">
        <f>F21/D21</f>
        <v>8.1175342859984827E-3</v>
      </c>
    </row>
    <row r="22" spans="2:10">
      <c r="B22" s="23" t="s">
        <v>30</v>
      </c>
      <c r="C22" s="24">
        <v>5921.9450000000006</v>
      </c>
      <c r="D22" s="24">
        <v>13394602.5</v>
      </c>
      <c r="E22" s="24">
        <v>26.34</v>
      </c>
      <c r="F22" s="24">
        <v>316916.81</v>
      </c>
      <c r="G22" s="47">
        <f t="shared" ref="G22:G30" si="2">F22/D22</f>
        <v>2.3660038437124206E-2</v>
      </c>
    </row>
    <row r="23" spans="2:10">
      <c r="B23" s="23" t="s">
        <v>29</v>
      </c>
      <c r="C23" s="24">
        <v>963.82500000000005</v>
      </c>
      <c r="D23" s="24">
        <v>9446197.120000001</v>
      </c>
      <c r="E23" s="24">
        <v>11.24</v>
      </c>
      <c r="F23" s="24">
        <v>545077.80000000005</v>
      </c>
      <c r="G23" s="47">
        <f t="shared" si="2"/>
        <v>5.7703411550234514E-2</v>
      </c>
    </row>
    <row r="24" spans="2:10">
      <c r="B24" s="23" t="s">
        <v>28</v>
      </c>
      <c r="C24" s="24">
        <v>1779.2</v>
      </c>
      <c r="D24" s="24">
        <v>5923847.9000000004</v>
      </c>
      <c r="E24" s="24">
        <v>8.75</v>
      </c>
      <c r="F24" s="24">
        <v>36815</v>
      </c>
      <c r="G24" s="47">
        <f t="shared" si="2"/>
        <v>6.2147105431251872E-3</v>
      </c>
    </row>
    <row r="25" spans="2:10">
      <c r="B25" s="23" t="s">
        <v>27</v>
      </c>
      <c r="C25" s="24">
        <v>4952.1899999999987</v>
      </c>
      <c r="D25" s="24">
        <v>14808028</v>
      </c>
      <c r="E25" s="24">
        <v>39.363</v>
      </c>
      <c r="F25" s="24">
        <v>362630.85</v>
      </c>
      <c r="G25" s="47">
        <f t="shared" si="2"/>
        <v>2.4488800939598439E-2</v>
      </c>
    </row>
    <row r="26" spans="2:10">
      <c r="B26" s="23" t="s">
        <v>26</v>
      </c>
      <c r="C26" s="24">
        <v>2459.89</v>
      </c>
      <c r="D26" s="24">
        <v>8826858.370000001</v>
      </c>
      <c r="E26" s="24">
        <v>5.38</v>
      </c>
      <c r="F26" s="24">
        <v>103451.85</v>
      </c>
      <c r="G26" s="47">
        <f t="shared" si="2"/>
        <v>1.1720121210010986E-2</v>
      </c>
    </row>
    <row r="27" spans="2:10">
      <c r="B27" s="23" t="s">
        <v>25</v>
      </c>
      <c r="C27" s="24">
        <v>3100.4910000000009</v>
      </c>
      <c r="D27" s="24">
        <v>7453774.25</v>
      </c>
      <c r="E27" s="24">
        <v>0</v>
      </c>
      <c r="F27" s="24">
        <v>0</v>
      </c>
      <c r="G27" s="47">
        <f t="shared" si="2"/>
        <v>0</v>
      </c>
    </row>
    <row r="28" spans="2:10">
      <c r="B28" s="23" t="s">
        <v>24</v>
      </c>
      <c r="C28" s="24">
        <v>2491.34</v>
      </c>
      <c r="D28" s="24">
        <v>7474428.25</v>
      </c>
      <c r="E28" s="24">
        <v>15</v>
      </c>
      <c r="F28" s="24">
        <v>18000</v>
      </c>
      <c r="G28" s="47">
        <f t="shared" si="2"/>
        <v>2.4082109558012012E-3</v>
      </c>
    </row>
    <row r="29" spans="2:10">
      <c r="B29" s="23" t="s">
        <v>23</v>
      </c>
      <c r="C29" s="24">
        <v>1475.2849999999999</v>
      </c>
      <c r="D29" s="24">
        <v>5498366.75</v>
      </c>
      <c r="E29" s="24">
        <v>4.0999999999999996</v>
      </c>
      <c r="F29" s="24">
        <v>160686</v>
      </c>
      <c r="G29" s="47">
        <f t="shared" si="2"/>
        <v>2.9224314656711468E-2</v>
      </c>
    </row>
    <row r="30" spans="2:10" ht="15.75" thickBot="1">
      <c r="B30" s="48" t="s">
        <v>32</v>
      </c>
      <c r="C30" s="49">
        <f>SUM(C21:C29)</f>
        <v>28340.358</v>
      </c>
      <c r="D30" s="49">
        <f t="shared" ref="D30:F30" si="3">SUM(D21:D29)</f>
        <v>94386000.989999995</v>
      </c>
      <c r="E30" s="49">
        <f t="shared" si="3"/>
        <v>130.13299999999998</v>
      </c>
      <c r="F30" s="49">
        <f t="shared" si="3"/>
        <v>1718591.52</v>
      </c>
      <c r="G30" s="50">
        <f t="shared" si="2"/>
        <v>1.8208118809717146E-2</v>
      </c>
    </row>
  </sheetData>
  <mergeCells count="2">
    <mergeCell ref="B2:J2"/>
    <mergeCell ref="B17:J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J9" sqref="J9"/>
    </sheetView>
  </sheetViews>
  <sheetFormatPr defaultRowHeight="15"/>
  <cols>
    <col min="2" max="2" width="9.85546875" customWidth="1"/>
    <col min="3" max="3" width="16.28515625" customWidth="1"/>
    <col min="4" max="4" width="10.5703125" customWidth="1"/>
  </cols>
  <sheetData>
    <row r="1" spans="1:4">
      <c r="A1" s="132" t="s">
        <v>47</v>
      </c>
      <c r="B1" s="133"/>
      <c r="C1" s="133"/>
      <c r="D1" s="134"/>
    </row>
    <row r="2" spans="1:4">
      <c r="A2" s="51" t="s">
        <v>48</v>
      </c>
      <c r="B2" s="25" t="s">
        <v>49</v>
      </c>
      <c r="C2" s="25" t="s">
        <v>50</v>
      </c>
      <c r="D2" s="52" t="s">
        <v>51</v>
      </c>
    </row>
    <row r="3" spans="1:4">
      <c r="A3" s="23">
        <v>1</v>
      </c>
      <c r="B3" s="24" t="s">
        <v>52</v>
      </c>
      <c r="C3" s="24" t="s">
        <v>53</v>
      </c>
      <c r="D3" s="53" t="s">
        <v>54</v>
      </c>
    </row>
    <row r="4" spans="1:4">
      <c r="A4" s="23">
        <v>2</v>
      </c>
      <c r="B4" s="24" t="s">
        <v>55</v>
      </c>
      <c r="C4" s="24" t="s">
        <v>56</v>
      </c>
      <c r="D4" s="53" t="s">
        <v>54</v>
      </c>
    </row>
    <row r="5" spans="1:4">
      <c r="A5" s="23">
        <v>3</v>
      </c>
      <c r="B5" s="24" t="s">
        <v>57</v>
      </c>
      <c r="C5" s="24" t="s">
        <v>58</v>
      </c>
      <c r="D5" s="53" t="s">
        <v>54</v>
      </c>
    </row>
    <row r="6" spans="1:4">
      <c r="A6" s="23">
        <v>4</v>
      </c>
      <c r="B6" s="24" t="s">
        <v>59</v>
      </c>
      <c r="C6" s="24" t="s">
        <v>60</v>
      </c>
      <c r="D6" s="53" t="s">
        <v>54</v>
      </c>
    </row>
    <row r="7" spans="1:4">
      <c r="A7" s="23">
        <v>5</v>
      </c>
      <c r="B7" s="24" t="s">
        <v>61</v>
      </c>
      <c r="C7" s="24" t="s">
        <v>62</v>
      </c>
      <c r="D7" s="53" t="s">
        <v>54</v>
      </c>
    </row>
    <row r="8" spans="1:4">
      <c r="A8" s="23">
        <v>6</v>
      </c>
      <c r="B8" s="24" t="s">
        <v>63</v>
      </c>
      <c r="C8" s="24" t="s">
        <v>60</v>
      </c>
      <c r="D8" s="53" t="s">
        <v>54</v>
      </c>
    </row>
    <row r="9" spans="1:4">
      <c r="A9" s="23">
        <v>7</v>
      </c>
      <c r="B9" s="24" t="s">
        <v>64</v>
      </c>
      <c r="C9" s="24" t="s">
        <v>65</v>
      </c>
      <c r="D9" s="53" t="s">
        <v>54</v>
      </c>
    </row>
    <row r="10" spans="1:4">
      <c r="A10" s="23">
        <v>8</v>
      </c>
      <c r="B10" s="24" t="s">
        <v>66</v>
      </c>
      <c r="C10" s="24" t="s">
        <v>67</v>
      </c>
      <c r="D10" s="53" t="s">
        <v>68</v>
      </c>
    </row>
    <row r="11" spans="1:4">
      <c r="A11" s="23">
        <v>9</v>
      </c>
      <c r="B11" s="24" t="s">
        <v>69</v>
      </c>
      <c r="C11" s="24" t="s">
        <v>70</v>
      </c>
      <c r="D11" s="53" t="s">
        <v>71</v>
      </c>
    </row>
    <row r="12" spans="1:4">
      <c r="A12" s="23">
        <v>10</v>
      </c>
      <c r="B12" s="24" t="s">
        <v>72</v>
      </c>
      <c r="C12" s="24" t="s">
        <v>73</v>
      </c>
      <c r="D12" s="53" t="s">
        <v>74</v>
      </c>
    </row>
    <row r="13" spans="1:4" ht="15.75" thickBot="1">
      <c r="A13" s="54">
        <v>11</v>
      </c>
      <c r="B13" s="55" t="s">
        <v>75</v>
      </c>
      <c r="C13" s="55" t="s">
        <v>76</v>
      </c>
      <c r="D13" s="56" t="s">
        <v>54</v>
      </c>
    </row>
    <row r="15" spans="1:4">
      <c r="B15" t="s">
        <v>77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I24" sqref="I24"/>
    </sheetView>
  </sheetViews>
  <sheetFormatPr defaultRowHeight="15"/>
  <cols>
    <col min="4" max="4" width="11.5703125" customWidth="1"/>
    <col min="5" max="5" width="9.140625" bestFit="1" customWidth="1"/>
    <col min="6" max="6" width="11.140625" bestFit="1" customWidth="1"/>
    <col min="7" max="7" width="10.42578125" bestFit="1" customWidth="1"/>
    <col min="8" max="8" width="9.140625" bestFit="1" customWidth="1"/>
  </cols>
  <sheetData>
    <row r="1" spans="1:8" ht="15.75" thickBot="1">
      <c r="A1" s="135" t="s">
        <v>78</v>
      </c>
      <c r="B1" s="136"/>
      <c r="C1" s="136"/>
      <c r="D1" s="136"/>
      <c r="E1" s="136"/>
      <c r="F1" s="136"/>
      <c r="G1" s="136"/>
      <c r="H1" s="137"/>
    </row>
    <row r="2" spans="1:8">
      <c r="A2" s="57" t="s">
        <v>79</v>
      </c>
      <c r="B2" s="58"/>
      <c r="C2" s="58" t="s">
        <v>80</v>
      </c>
      <c r="D2" s="58" t="s">
        <v>81</v>
      </c>
      <c r="E2" s="58" t="s">
        <v>82</v>
      </c>
      <c r="F2" s="58" t="s">
        <v>83</v>
      </c>
      <c r="G2" s="58" t="s">
        <v>81</v>
      </c>
      <c r="H2" s="59" t="s">
        <v>82</v>
      </c>
    </row>
    <row r="3" spans="1:8">
      <c r="A3" s="23"/>
      <c r="B3" s="24" t="s">
        <v>84</v>
      </c>
      <c r="C3" s="24">
        <v>1</v>
      </c>
      <c r="D3" s="24" t="s">
        <v>85</v>
      </c>
      <c r="E3" s="24" t="s">
        <v>86</v>
      </c>
      <c r="F3" s="24"/>
      <c r="G3" s="24"/>
      <c r="H3" s="53"/>
    </row>
    <row r="4" spans="1:8">
      <c r="A4" s="23"/>
      <c r="B4" s="24" t="s">
        <v>84</v>
      </c>
      <c r="C4" s="24">
        <v>1</v>
      </c>
      <c r="D4" s="24" t="s">
        <v>87</v>
      </c>
      <c r="E4" s="24" t="s">
        <v>88</v>
      </c>
      <c r="F4" s="24"/>
      <c r="G4" s="24"/>
      <c r="H4" s="53"/>
    </row>
    <row r="5" spans="1:8">
      <c r="A5" s="23"/>
      <c r="B5" s="24" t="s">
        <v>84</v>
      </c>
      <c r="C5" s="24">
        <v>1</v>
      </c>
      <c r="D5" s="24" t="s">
        <v>89</v>
      </c>
      <c r="E5" s="24" t="s">
        <v>90</v>
      </c>
      <c r="F5" s="24">
        <v>1</v>
      </c>
      <c r="G5" s="24" t="s">
        <v>89</v>
      </c>
      <c r="H5" s="53" t="s">
        <v>90</v>
      </c>
    </row>
    <row r="6" spans="1:8">
      <c r="A6" s="23"/>
      <c r="B6" s="24" t="s">
        <v>84</v>
      </c>
      <c r="C6" s="24">
        <v>1</v>
      </c>
      <c r="D6" s="24" t="s">
        <v>91</v>
      </c>
      <c r="E6" s="24" t="s">
        <v>92</v>
      </c>
      <c r="F6" s="24"/>
      <c r="G6" s="24"/>
      <c r="H6" s="53"/>
    </row>
    <row r="7" spans="1:8">
      <c r="A7" s="23"/>
      <c r="B7" s="24"/>
      <c r="C7" s="25">
        <f>SUM(C3:C6)</f>
        <v>4</v>
      </c>
      <c r="D7" s="25"/>
      <c r="E7" s="25"/>
      <c r="F7" s="25">
        <v>1</v>
      </c>
      <c r="G7" s="25"/>
      <c r="H7" s="52"/>
    </row>
    <row r="8" spans="1:8">
      <c r="A8" s="23"/>
      <c r="B8" s="24" t="s">
        <v>93</v>
      </c>
      <c r="C8" s="24">
        <v>1</v>
      </c>
      <c r="D8" s="24" t="s">
        <v>94</v>
      </c>
      <c r="E8" s="24" t="s">
        <v>86</v>
      </c>
      <c r="F8" s="24"/>
      <c r="G8" s="24"/>
      <c r="H8" s="53"/>
    </row>
    <row r="9" spans="1:8">
      <c r="A9" s="23"/>
      <c r="B9" s="24"/>
      <c r="C9" s="24">
        <v>1</v>
      </c>
      <c r="D9" s="24"/>
      <c r="E9" s="24" t="s">
        <v>95</v>
      </c>
      <c r="F9" s="24"/>
      <c r="G9" s="24"/>
      <c r="H9" s="53"/>
    </row>
    <row r="10" spans="1:8">
      <c r="A10" s="23"/>
      <c r="B10" s="24"/>
      <c r="C10" s="24">
        <v>1</v>
      </c>
      <c r="D10" s="24" t="s">
        <v>94</v>
      </c>
      <c r="E10" s="24" t="s">
        <v>92</v>
      </c>
      <c r="F10" s="24">
        <v>1</v>
      </c>
      <c r="G10" s="24" t="s">
        <v>94</v>
      </c>
      <c r="H10" s="53" t="s">
        <v>92</v>
      </c>
    </row>
    <row r="11" spans="1:8">
      <c r="A11" s="23"/>
      <c r="B11" s="24"/>
      <c r="C11" s="25">
        <f>SUM(C8:C10)</f>
        <v>3</v>
      </c>
      <c r="D11" s="25"/>
      <c r="E11" s="25"/>
      <c r="F11" s="25">
        <v>1</v>
      </c>
      <c r="G11" s="25"/>
      <c r="H11" s="52"/>
    </row>
    <row r="12" spans="1:8">
      <c r="A12" s="23"/>
      <c r="B12" s="24" t="s">
        <v>96</v>
      </c>
      <c r="C12" s="24">
        <v>1</v>
      </c>
      <c r="D12" s="24" t="s">
        <v>94</v>
      </c>
      <c r="E12" s="24" t="s">
        <v>86</v>
      </c>
      <c r="F12" s="24">
        <v>1</v>
      </c>
      <c r="G12" s="24" t="s">
        <v>94</v>
      </c>
      <c r="H12" s="53" t="s">
        <v>86</v>
      </c>
    </row>
    <row r="13" spans="1:8">
      <c r="A13" s="23"/>
      <c r="B13" s="24"/>
      <c r="C13" s="24">
        <v>2</v>
      </c>
      <c r="D13" s="24" t="s">
        <v>89</v>
      </c>
      <c r="E13" s="24" t="s">
        <v>95</v>
      </c>
      <c r="F13" s="24"/>
      <c r="G13" s="24"/>
      <c r="H13" s="53"/>
    </row>
    <row r="14" spans="1:8">
      <c r="A14" s="23"/>
      <c r="B14" s="24"/>
      <c r="C14" s="25">
        <f>SUM(C12:C13)</f>
        <v>3</v>
      </c>
      <c r="D14" s="25"/>
      <c r="E14" s="25"/>
      <c r="F14" s="25">
        <v>1</v>
      </c>
      <c r="G14" s="25"/>
      <c r="H14" s="52"/>
    </row>
    <row r="15" spans="1:8">
      <c r="A15" s="23"/>
      <c r="B15" s="24" t="s">
        <v>97</v>
      </c>
      <c r="C15" s="24">
        <v>2</v>
      </c>
      <c r="D15" s="24" t="s">
        <v>98</v>
      </c>
      <c r="E15" s="24" t="s">
        <v>95</v>
      </c>
      <c r="F15" s="24">
        <v>0</v>
      </c>
      <c r="G15" s="24"/>
      <c r="H15" s="53"/>
    </row>
    <row r="16" spans="1:8">
      <c r="A16" s="23"/>
      <c r="B16" s="24"/>
      <c r="C16" s="24">
        <v>1</v>
      </c>
      <c r="D16" s="24" t="s">
        <v>85</v>
      </c>
      <c r="E16" s="24" t="s">
        <v>99</v>
      </c>
      <c r="F16" s="24">
        <v>1</v>
      </c>
      <c r="G16" s="24" t="s">
        <v>85</v>
      </c>
      <c r="H16" s="53" t="s">
        <v>99</v>
      </c>
    </row>
    <row r="17" spans="1:8">
      <c r="A17" s="23"/>
      <c r="B17" s="24"/>
      <c r="C17" s="24"/>
      <c r="D17" s="24" t="s">
        <v>100</v>
      </c>
      <c r="E17" s="24" t="s">
        <v>88</v>
      </c>
      <c r="F17" s="24">
        <v>1</v>
      </c>
      <c r="G17" s="24" t="s">
        <v>101</v>
      </c>
      <c r="H17" s="53" t="s">
        <v>88</v>
      </c>
    </row>
    <row r="18" spans="1:8">
      <c r="A18" s="23"/>
      <c r="B18" s="24"/>
      <c r="C18" s="24">
        <v>1</v>
      </c>
      <c r="D18" s="24" t="s">
        <v>102</v>
      </c>
      <c r="E18" s="24" t="s">
        <v>103</v>
      </c>
      <c r="F18" s="24">
        <v>1</v>
      </c>
      <c r="G18" s="24" t="s">
        <v>102</v>
      </c>
      <c r="H18" s="53" t="s">
        <v>103</v>
      </c>
    </row>
    <row r="19" spans="1:8" ht="15.75" thickBot="1">
      <c r="A19" s="54"/>
      <c r="B19" s="55"/>
      <c r="C19" s="35">
        <f>SUM(C15:C18)</f>
        <v>4</v>
      </c>
      <c r="D19" s="35"/>
      <c r="E19" s="35"/>
      <c r="F19" s="35">
        <f t="shared" ref="F19" si="0">SUM(F15:F18)</f>
        <v>3</v>
      </c>
      <c r="G19" s="35"/>
      <c r="H19" s="60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H36" sqref="H36"/>
    </sheetView>
  </sheetViews>
  <sheetFormatPr defaultRowHeight="15"/>
  <cols>
    <col min="1" max="1" width="7.140625" bestFit="1" customWidth="1"/>
    <col min="2" max="2" width="11" bestFit="1" customWidth="1"/>
    <col min="3" max="3" width="63.42578125" bestFit="1" customWidth="1"/>
    <col min="4" max="4" width="71.5703125" bestFit="1" customWidth="1"/>
    <col min="5" max="6" width="7.140625" customWidth="1"/>
    <col min="7" max="7" width="10" bestFit="1" customWidth="1"/>
    <col min="8" max="8" width="15.5703125" bestFit="1" customWidth="1"/>
    <col min="9" max="9" width="17.140625" bestFit="1" customWidth="1"/>
    <col min="10" max="10" width="16.5703125" bestFit="1" customWidth="1"/>
    <col min="11" max="11" width="5.42578125" bestFit="1" customWidth="1"/>
    <col min="12" max="12" width="12.7109375" bestFit="1" customWidth="1"/>
  </cols>
  <sheetData>
    <row r="1" spans="1:12">
      <c r="A1" s="138" t="s">
        <v>104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ht="45">
      <c r="A2" s="61" t="s">
        <v>105</v>
      </c>
      <c r="B2" s="62" t="s">
        <v>106</v>
      </c>
      <c r="C2" s="62" t="s">
        <v>81</v>
      </c>
      <c r="D2" s="62" t="s">
        <v>107</v>
      </c>
      <c r="E2" s="62" t="s">
        <v>49</v>
      </c>
      <c r="F2" s="62" t="s">
        <v>108</v>
      </c>
      <c r="G2" s="62" t="s">
        <v>109</v>
      </c>
      <c r="H2" s="62" t="s">
        <v>110</v>
      </c>
      <c r="I2" s="62" t="s">
        <v>111</v>
      </c>
      <c r="J2" s="62" t="s">
        <v>112</v>
      </c>
      <c r="K2" s="62" t="s">
        <v>32</v>
      </c>
      <c r="L2" s="63" t="s">
        <v>113</v>
      </c>
    </row>
    <row r="3" spans="1:12">
      <c r="A3" s="23" t="s">
        <v>22</v>
      </c>
      <c r="B3" s="24" t="s">
        <v>88</v>
      </c>
      <c r="C3" s="24" t="s">
        <v>180</v>
      </c>
      <c r="D3" s="24" t="s">
        <v>181</v>
      </c>
      <c r="E3" s="24" t="s">
        <v>52</v>
      </c>
      <c r="F3" s="24">
        <v>17</v>
      </c>
      <c r="G3" s="24">
        <v>0</v>
      </c>
      <c r="H3" s="24">
        <v>0</v>
      </c>
      <c r="I3" s="24">
        <v>0</v>
      </c>
      <c r="J3" s="24">
        <v>0</v>
      </c>
      <c r="K3" s="24">
        <f>SUM(F3:J3)</f>
        <v>17</v>
      </c>
      <c r="L3" s="53"/>
    </row>
    <row r="4" spans="1:12">
      <c r="A4" s="23" t="s">
        <v>22</v>
      </c>
      <c r="B4" s="24" t="s">
        <v>88</v>
      </c>
      <c r="C4" s="24" t="s">
        <v>182</v>
      </c>
      <c r="D4" s="24" t="s">
        <v>183</v>
      </c>
      <c r="E4" s="24" t="s">
        <v>114</v>
      </c>
      <c r="F4" s="24">
        <v>19</v>
      </c>
      <c r="G4" s="24">
        <v>0</v>
      </c>
      <c r="H4" s="24">
        <v>0</v>
      </c>
      <c r="I4" s="24">
        <v>0</v>
      </c>
      <c r="J4" s="24">
        <v>0</v>
      </c>
      <c r="K4" s="24">
        <f t="shared" ref="K4:K29" si="0">SUM(F4:J4)</f>
        <v>19</v>
      </c>
      <c r="L4" s="53"/>
    </row>
    <row r="5" spans="1:12">
      <c r="A5" s="23" t="s">
        <v>22</v>
      </c>
      <c r="B5" s="24" t="s">
        <v>88</v>
      </c>
      <c r="C5" s="24" t="s">
        <v>184</v>
      </c>
      <c r="D5" s="24" t="s">
        <v>185</v>
      </c>
      <c r="E5" s="24" t="s">
        <v>114</v>
      </c>
      <c r="F5" s="24">
        <v>0</v>
      </c>
      <c r="G5" s="24">
        <v>1</v>
      </c>
      <c r="H5" s="24">
        <v>0</v>
      </c>
      <c r="I5" s="24">
        <v>0</v>
      </c>
      <c r="J5" s="24">
        <v>0</v>
      </c>
      <c r="K5" s="24">
        <f t="shared" si="0"/>
        <v>1</v>
      </c>
      <c r="L5" s="53"/>
    </row>
    <row r="6" spans="1:12">
      <c r="A6" s="23" t="s">
        <v>22</v>
      </c>
      <c r="B6" s="24" t="s">
        <v>88</v>
      </c>
      <c r="C6" s="24" t="s">
        <v>89</v>
      </c>
      <c r="D6" s="24" t="s">
        <v>186</v>
      </c>
      <c r="E6" s="24" t="s">
        <v>114</v>
      </c>
      <c r="F6" s="24">
        <v>0</v>
      </c>
      <c r="G6" s="24">
        <v>1</v>
      </c>
      <c r="H6" s="24">
        <v>0</v>
      </c>
      <c r="I6" s="24">
        <v>0</v>
      </c>
      <c r="J6" s="24">
        <v>0</v>
      </c>
      <c r="K6" s="24">
        <f t="shared" si="0"/>
        <v>1</v>
      </c>
      <c r="L6" s="53"/>
    </row>
    <row r="7" spans="1:12">
      <c r="A7" s="23" t="s">
        <v>22</v>
      </c>
      <c r="B7" s="24" t="s">
        <v>88</v>
      </c>
      <c r="C7" s="24" t="s">
        <v>187</v>
      </c>
      <c r="D7" s="24" t="s">
        <v>188</v>
      </c>
      <c r="E7" s="24" t="s">
        <v>57</v>
      </c>
      <c r="F7" s="24">
        <v>22</v>
      </c>
      <c r="G7" s="24">
        <v>0</v>
      </c>
      <c r="H7" s="24">
        <v>0</v>
      </c>
      <c r="I7" s="24">
        <v>0</v>
      </c>
      <c r="J7" s="24">
        <v>0</v>
      </c>
      <c r="K7" s="24">
        <f t="shared" si="0"/>
        <v>22</v>
      </c>
      <c r="L7" s="53"/>
    </row>
    <row r="8" spans="1:12">
      <c r="A8" s="23" t="s">
        <v>22</v>
      </c>
      <c r="B8" s="24" t="s">
        <v>88</v>
      </c>
      <c r="C8" s="24" t="s">
        <v>189</v>
      </c>
      <c r="D8" s="24" t="s">
        <v>190</v>
      </c>
      <c r="E8" s="24" t="s">
        <v>57</v>
      </c>
      <c r="F8" s="24">
        <v>0</v>
      </c>
      <c r="G8" s="24">
        <v>1</v>
      </c>
      <c r="H8" s="24">
        <v>0</v>
      </c>
      <c r="I8" s="24">
        <v>1</v>
      </c>
      <c r="J8" s="24">
        <v>0</v>
      </c>
      <c r="K8" s="24">
        <f t="shared" si="0"/>
        <v>2</v>
      </c>
      <c r="L8" s="53"/>
    </row>
    <row r="9" spans="1:12">
      <c r="A9" s="23" t="s">
        <v>22</v>
      </c>
      <c r="B9" s="24" t="s">
        <v>88</v>
      </c>
      <c r="C9" s="24" t="s">
        <v>191</v>
      </c>
      <c r="D9" s="24" t="s">
        <v>192</v>
      </c>
      <c r="E9" s="24" t="s">
        <v>57</v>
      </c>
      <c r="F9" s="24">
        <v>0</v>
      </c>
      <c r="G9" s="24">
        <v>1</v>
      </c>
      <c r="H9" s="24">
        <v>0</v>
      </c>
      <c r="I9" s="24">
        <v>1</v>
      </c>
      <c r="J9" s="24">
        <v>0</v>
      </c>
      <c r="K9" s="24">
        <f t="shared" si="0"/>
        <v>2</v>
      </c>
      <c r="L9" s="53"/>
    </row>
    <row r="10" spans="1:12" s="145" customFormat="1">
      <c r="A10" s="143"/>
      <c r="B10" s="38"/>
      <c r="C10" s="38"/>
      <c r="D10" s="38"/>
      <c r="E10" s="38" t="s">
        <v>84</v>
      </c>
      <c r="F10" s="38">
        <f>SUM(F3:F9)</f>
        <v>58</v>
      </c>
      <c r="G10" s="38">
        <f t="shared" ref="G10:K10" si="1">SUM(G3:G9)</f>
        <v>4</v>
      </c>
      <c r="H10" s="38">
        <f t="shared" si="1"/>
        <v>0</v>
      </c>
      <c r="I10" s="38">
        <f t="shared" si="1"/>
        <v>2</v>
      </c>
      <c r="J10" s="38">
        <f t="shared" si="1"/>
        <v>0</v>
      </c>
      <c r="K10" s="38">
        <f t="shared" si="1"/>
        <v>64</v>
      </c>
      <c r="L10" s="144"/>
    </row>
    <row r="11" spans="1:12">
      <c r="A11" s="23" t="s">
        <v>22</v>
      </c>
      <c r="B11" s="24" t="s">
        <v>88</v>
      </c>
      <c r="C11" s="24" t="s">
        <v>193</v>
      </c>
      <c r="D11" s="24" t="s">
        <v>194</v>
      </c>
      <c r="E11" s="24" t="s">
        <v>59</v>
      </c>
      <c r="F11" s="24">
        <v>23</v>
      </c>
      <c r="G11" s="24">
        <v>0</v>
      </c>
      <c r="H11" s="24">
        <v>0</v>
      </c>
      <c r="I11" s="24">
        <v>0</v>
      </c>
      <c r="J11" s="24">
        <v>0</v>
      </c>
      <c r="K11" s="24">
        <f t="shared" si="0"/>
        <v>23</v>
      </c>
      <c r="L11" s="53"/>
    </row>
    <row r="12" spans="1:12">
      <c r="A12" s="23" t="s">
        <v>22</v>
      </c>
      <c r="B12" s="24" t="s">
        <v>88</v>
      </c>
      <c r="C12" s="24" t="s">
        <v>87</v>
      </c>
      <c r="D12" s="24" t="s">
        <v>195</v>
      </c>
      <c r="E12" s="24" t="s">
        <v>59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f t="shared" si="0"/>
        <v>1</v>
      </c>
      <c r="L12" s="53"/>
    </row>
    <row r="13" spans="1:12">
      <c r="A13" s="23" t="s">
        <v>22</v>
      </c>
      <c r="B13" s="24" t="s">
        <v>88</v>
      </c>
      <c r="C13" s="24" t="s">
        <v>197</v>
      </c>
      <c r="D13" s="24" t="s">
        <v>198</v>
      </c>
      <c r="E13" s="24" t="s">
        <v>196</v>
      </c>
      <c r="F13" s="24">
        <v>30</v>
      </c>
      <c r="G13" s="24">
        <v>0</v>
      </c>
      <c r="H13" s="24">
        <f t="shared" ref="H13:L13" si="2">SUM(H3:H12)</f>
        <v>0</v>
      </c>
      <c r="I13" s="24">
        <v>0</v>
      </c>
      <c r="J13" s="24"/>
      <c r="K13" s="24">
        <v>30</v>
      </c>
      <c r="L13" s="24">
        <f t="shared" si="2"/>
        <v>0</v>
      </c>
    </row>
    <row r="14" spans="1:12">
      <c r="A14" s="23" t="s">
        <v>22</v>
      </c>
      <c r="B14" s="24" t="s">
        <v>88</v>
      </c>
      <c r="C14" s="24" t="s">
        <v>87</v>
      </c>
      <c r="D14" s="24" t="s">
        <v>195</v>
      </c>
      <c r="E14" s="24" t="s">
        <v>196</v>
      </c>
      <c r="F14" s="24">
        <v>0</v>
      </c>
      <c r="G14" s="24">
        <v>2</v>
      </c>
      <c r="H14" s="24">
        <v>0</v>
      </c>
      <c r="I14" s="24">
        <v>0</v>
      </c>
      <c r="J14" s="24">
        <v>0</v>
      </c>
      <c r="K14" s="24">
        <f t="shared" si="0"/>
        <v>2</v>
      </c>
      <c r="L14" s="53"/>
    </row>
    <row r="15" spans="1:12">
      <c r="A15" s="23" t="s">
        <v>22</v>
      </c>
      <c r="B15" s="24" t="s">
        <v>88</v>
      </c>
      <c r="C15" s="24" t="s">
        <v>197</v>
      </c>
      <c r="D15" s="24" t="s">
        <v>198</v>
      </c>
      <c r="E15" s="24" t="s">
        <v>199</v>
      </c>
      <c r="F15" s="24">
        <v>28</v>
      </c>
      <c r="G15" s="24">
        <v>0</v>
      </c>
      <c r="H15" s="24">
        <v>0</v>
      </c>
      <c r="I15" s="24">
        <v>0</v>
      </c>
      <c r="J15" s="24">
        <v>0</v>
      </c>
      <c r="K15" s="24">
        <f t="shared" si="0"/>
        <v>28</v>
      </c>
      <c r="L15" s="53"/>
    </row>
    <row r="16" spans="1:12" s="145" customFormat="1">
      <c r="A16" s="143"/>
      <c r="B16" s="38"/>
      <c r="C16" s="38"/>
      <c r="D16" s="38"/>
      <c r="E16" s="38" t="s">
        <v>93</v>
      </c>
      <c r="F16" s="38">
        <f>SUM(F11:F15)</f>
        <v>81</v>
      </c>
      <c r="G16" s="38">
        <f t="shared" ref="G16:K16" si="3">SUM(G11:G15)</f>
        <v>3</v>
      </c>
      <c r="H16" s="38">
        <f t="shared" si="3"/>
        <v>0</v>
      </c>
      <c r="I16" s="38">
        <f t="shared" si="3"/>
        <v>0</v>
      </c>
      <c r="J16" s="38">
        <f t="shared" si="3"/>
        <v>0</v>
      </c>
      <c r="K16" s="38">
        <f t="shared" si="3"/>
        <v>84</v>
      </c>
      <c r="L16" s="144"/>
    </row>
    <row r="17" spans="1:12">
      <c r="A17" s="23" t="s">
        <v>22</v>
      </c>
      <c r="B17" s="24" t="s">
        <v>88</v>
      </c>
      <c r="C17" s="24" t="s">
        <v>200</v>
      </c>
      <c r="D17" s="64" t="s">
        <v>201</v>
      </c>
      <c r="E17" s="64" t="s">
        <v>202</v>
      </c>
      <c r="F17" s="24">
        <v>26</v>
      </c>
      <c r="G17" s="24">
        <v>0</v>
      </c>
      <c r="H17" s="24">
        <v>0</v>
      </c>
      <c r="I17" s="24">
        <v>0</v>
      </c>
      <c r="J17" s="24">
        <v>0</v>
      </c>
      <c r="K17" s="24">
        <f t="shared" si="0"/>
        <v>26</v>
      </c>
      <c r="L17" s="53"/>
    </row>
    <row r="18" spans="1:12">
      <c r="A18" s="23" t="s">
        <v>22</v>
      </c>
      <c r="B18" s="24" t="s">
        <v>88</v>
      </c>
      <c r="C18" s="24" t="s">
        <v>200</v>
      </c>
      <c r="D18" s="64" t="s">
        <v>201</v>
      </c>
      <c r="E18" s="64" t="s">
        <v>203</v>
      </c>
      <c r="F18" s="24">
        <v>22</v>
      </c>
      <c r="G18" s="24">
        <v>0</v>
      </c>
      <c r="H18" s="24">
        <v>0</v>
      </c>
      <c r="I18" s="24">
        <v>0</v>
      </c>
      <c r="J18" s="24">
        <v>0</v>
      </c>
      <c r="K18" s="24">
        <f t="shared" si="0"/>
        <v>22</v>
      </c>
      <c r="L18" s="53"/>
    </row>
    <row r="19" spans="1:12">
      <c r="A19" s="23" t="s">
        <v>22</v>
      </c>
      <c r="B19" s="24" t="s">
        <v>88</v>
      </c>
      <c r="C19" s="24" t="s">
        <v>206</v>
      </c>
      <c r="D19" s="24" t="s">
        <v>207</v>
      </c>
      <c r="E19" s="64" t="s">
        <v>203</v>
      </c>
      <c r="F19" s="24">
        <v>0</v>
      </c>
      <c r="G19" s="24">
        <v>1</v>
      </c>
      <c r="H19" s="24">
        <v>0</v>
      </c>
      <c r="I19" s="24">
        <v>1</v>
      </c>
      <c r="J19" s="24">
        <v>0</v>
      </c>
      <c r="K19" s="24">
        <f t="shared" si="0"/>
        <v>2</v>
      </c>
      <c r="L19" s="53"/>
    </row>
    <row r="20" spans="1:12">
      <c r="A20" s="23" t="s">
        <v>22</v>
      </c>
      <c r="B20" s="24" t="s">
        <v>88</v>
      </c>
      <c r="C20" s="24" t="s">
        <v>204</v>
      </c>
      <c r="D20" s="24" t="s">
        <v>205</v>
      </c>
      <c r="E20" s="64" t="s">
        <v>69</v>
      </c>
      <c r="F20" s="24">
        <v>49</v>
      </c>
      <c r="G20" s="24">
        <v>0</v>
      </c>
      <c r="H20" s="24">
        <v>0</v>
      </c>
      <c r="I20" s="24">
        <v>0</v>
      </c>
      <c r="J20" s="24">
        <v>0</v>
      </c>
      <c r="K20" s="24">
        <f t="shared" si="0"/>
        <v>49</v>
      </c>
      <c r="L20" s="53"/>
    </row>
    <row r="21" spans="1:12" s="145" customFormat="1">
      <c r="A21" s="143"/>
      <c r="B21" s="38"/>
      <c r="C21" s="38"/>
      <c r="D21" s="38"/>
      <c r="E21" s="146" t="s">
        <v>96</v>
      </c>
      <c r="F21" s="38">
        <f>SUM(F17:F20)</f>
        <v>97</v>
      </c>
      <c r="G21" s="38">
        <f t="shared" ref="G21:K21" si="4">SUM(G17:G20)</f>
        <v>1</v>
      </c>
      <c r="H21" s="38">
        <f t="shared" si="4"/>
        <v>0</v>
      </c>
      <c r="I21" s="38">
        <f t="shared" si="4"/>
        <v>1</v>
      </c>
      <c r="J21" s="38">
        <f t="shared" si="4"/>
        <v>0</v>
      </c>
      <c r="K21" s="38">
        <f t="shared" si="4"/>
        <v>99</v>
      </c>
      <c r="L21" s="144"/>
    </row>
    <row r="22" spans="1:12">
      <c r="A22" s="23" t="s">
        <v>22</v>
      </c>
      <c r="B22" s="24" t="s">
        <v>88</v>
      </c>
      <c r="C22" s="65" t="s">
        <v>208</v>
      </c>
      <c r="D22" s="66" t="s">
        <v>209</v>
      </c>
      <c r="E22" s="66" t="s">
        <v>72</v>
      </c>
      <c r="F22" s="66">
        <v>46</v>
      </c>
      <c r="G22" s="24">
        <v>0</v>
      </c>
      <c r="H22" s="24">
        <v>0</v>
      </c>
      <c r="I22" s="24">
        <v>0</v>
      </c>
      <c r="J22" s="24">
        <v>0</v>
      </c>
      <c r="K22" s="24">
        <f t="shared" si="0"/>
        <v>46</v>
      </c>
      <c r="L22" s="53"/>
    </row>
    <row r="23" spans="1:12">
      <c r="A23" s="23" t="s">
        <v>22</v>
      </c>
      <c r="B23" s="24" t="s">
        <v>88</v>
      </c>
      <c r="C23" s="65" t="s">
        <v>89</v>
      </c>
      <c r="D23" s="66" t="s">
        <v>210</v>
      </c>
      <c r="E23" s="66" t="s">
        <v>72</v>
      </c>
      <c r="F23" s="66"/>
      <c r="G23" s="65">
        <v>2</v>
      </c>
      <c r="H23" s="65"/>
      <c r="I23" s="65"/>
      <c r="J23" s="65"/>
      <c r="K23" s="24">
        <f t="shared" si="0"/>
        <v>2</v>
      </c>
      <c r="L23" s="53"/>
    </row>
    <row r="24" spans="1:12">
      <c r="A24" s="23" t="s">
        <v>22</v>
      </c>
      <c r="B24" s="24" t="s">
        <v>88</v>
      </c>
      <c r="C24" s="65" t="s">
        <v>208</v>
      </c>
      <c r="D24" s="66" t="s">
        <v>209</v>
      </c>
      <c r="E24" s="66" t="s">
        <v>211</v>
      </c>
      <c r="F24" s="66">
        <v>27</v>
      </c>
      <c r="G24" s="65"/>
      <c r="H24" s="65"/>
      <c r="I24" s="65"/>
      <c r="J24" s="65"/>
      <c r="K24" s="24">
        <f t="shared" si="0"/>
        <v>27</v>
      </c>
      <c r="L24" s="53"/>
    </row>
    <row r="25" spans="1:12">
      <c r="A25" s="23" t="s">
        <v>22</v>
      </c>
      <c r="B25" s="24" t="s">
        <v>88</v>
      </c>
      <c r="C25" s="65" t="s">
        <v>150</v>
      </c>
      <c r="D25" s="66" t="s">
        <v>212</v>
      </c>
      <c r="E25" s="66" t="s">
        <v>211</v>
      </c>
      <c r="F25" s="66"/>
      <c r="G25" s="65">
        <v>2</v>
      </c>
      <c r="H25" s="65"/>
      <c r="I25" s="65"/>
      <c r="J25" s="65">
        <v>2</v>
      </c>
      <c r="K25" s="24">
        <f t="shared" si="0"/>
        <v>4</v>
      </c>
      <c r="L25" s="53"/>
    </row>
    <row r="26" spans="1:12">
      <c r="A26" s="23" t="s">
        <v>22</v>
      </c>
      <c r="B26" s="24" t="s">
        <v>88</v>
      </c>
      <c r="C26" s="65" t="s">
        <v>100</v>
      </c>
      <c r="D26" s="66" t="s">
        <v>213</v>
      </c>
      <c r="E26" s="66" t="s">
        <v>211</v>
      </c>
      <c r="F26" s="66"/>
      <c r="G26" s="65"/>
      <c r="H26" s="65"/>
      <c r="I26" s="65"/>
      <c r="J26" s="65">
        <v>1</v>
      </c>
      <c r="K26" s="24">
        <f t="shared" si="0"/>
        <v>1</v>
      </c>
      <c r="L26" s="144" t="s">
        <v>134</v>
      </c>
    </row>
    <row r="27" spans="1:12">
      <c r="A27" s="23" t="s">
        <v>22</v>
      </c>
      <c r="B27" s="24" t="s">
        <v>88</v>
      </c>
      <c r="C27" s="24" t="s">
        <v>120</v>
      </c>
      <c r="D27" s="24" t="s">
        <v>214</v>
      </c>
      <c r="E27" s="24" t="s">
        <v>211</v>
      </c>
      <c r="F27" s="24"/>
      <c r="G27" s="24"/>
      <c r="H27" s="24"/>
      <c r="I27" s="24"/>
      <c r="J27" s="24">
        <v>2</v>
      </c>
      <c r="K27" s="24">
        <f t="shared" si="0"/>
        <v>2</v>
      </c>
      <c r="L27" s="53"/>
    </row>
    <row r="28" spans="1:12">
      <c r="A28" s="23" t="s">
        <v>22</v>
      </c>
      <c r="B28" s="24" t="s">
        <v>88</v>
      </c>
      <c r="C28" s="24" t="s">
        <v>215</v>
      </c>
      <c r="D28" s="24" t="s">
        <v>216</v>
      </c>
      <c r="E28" s="24" t="s">
        <v>75</v>
      </c>
      <c r="F28" s="24">
        <v>31</v>
      </c>
      <c r="G28" s="24"/>
      <c r="H28" s="24"/>
      <c r="I28" s="24"/>
      <c r="J28" s="24"/>
      <c r="K28" s="24">
        <f t="shared" si="0"/>
        <v>31</v>
      </c>
      <c r="L28" s="53"/>
    </row>
    <row r="29" spans="1:12">
      <c r="A29" s="23" t="s">
        <v>22</v>
      </c>
      <c r="B29" s="24" t="s">
        <v>88</v>
      </c>
      <c r="C29" s="24" t="s">
        <v>191</v>
      </c>
      <c r="D29" s="24" t="s">
        <v>217</v>
      </c>
      <c r="E29" s="24"/>
      <c r="F29" s="24">
        <v>0</v>
      </c>
      <c r="G29" s="24">
        <v>1</v>
      </c>
      <c r="H29" s="24"/>
      <c r="I29" s="24"/>
      <c r="J29" s="24"/>
      <c r="K29" s="24">
        <f t="shared" si="0"/>
        <v>1</v>
      </c>
      <c r="L29" s="53"/>
    </row>
    <row r="30" spans="1:12" s="145" customFormat="1">
      <c r="A30" s="143"/>
      <c r="B30" s="38"/>
      <c r="C30" s="38"/>
      <c r="D30" s="38"/>
      <c r="E30" s="38" t="s">
        <v>97</v>
      </c>
      <c r="F30" s="38">
        <f>SUM(F22:F29)</f>
        <v>104</v>
      </c>
      <c r="G30" s="38">
        <f t="shared" ref="G30:K30" si="5">SUM(G22:G29)</f>
        <v>5</v>
      </c>
      <c r="H30" s="38">
        <f t="shared" si="5"/>
        <v>0</v>
      </c>
      <c r="I30" s="38">
        <f t="shared" si="5"/>
        <v>0</v>
      </c>
      <c r="J30" s="38">
        <f t="shared" si="5"/>
        <v>5</v>
      </c>
      <c r="K30" s="38">
        <f t="shared" si="5"/>
        <v>114</v>
      </c>
      <c r="L30" s="144"/>
    </row>
  </sheetData>
  <mergeCells count="1">
    <mergeCell ref="A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L85"/>
  <sheetViews>
    <sheetView workbookViewId="0">
      <pane xSplit="3" ySplit="5" topLeftCell="D23" activePane="bottomRight" state="frozen"/>
      <selection pane="topRight" activeCell="D1" sqref="D1"/>
      <selection pane="bottomLeft" activeCell="A6" sqref="A6"/>
      <selection pane="bottomRight" activeCell="A38" sqref="A38:I40"/>
    </sheetView>
  </sheetViews>
  <sheetFormatPr defaultColWidth="8.7109375" defaultRowHeight="15.75"/>
  <cols>
    <col min="1" max="1" width="16.85546875" style="81" customWidth="1"/>
    <col min="2" max="2" width="15.42578125" style="81" customWidth="1"/>
    <col min="3" max="3" width="13.28515625" style="81" customWidth="1"/>
    <col min="4" max="4" width="8" style="81" customWidth="1"/>
    <col min="5" max="5" width="7.85546875" style="81" customWidth="1"/>
    <col min="6" max="6" width="8.5703125" style="81" customWidth="1"/>
    <col min="7" max="7" width="9.5703125" style="81" customWidth="1"/>
    <col min="8" max="8" width="15.28515625" style="81" customWidth="1"/>
    <col min="9" max="10" width="8.7109375" style="112"/>
    <col min="11" max="11" width="19.5703125" style="112" customWidth="1"/>
    <col min="12" max="16384" width="8.7109375" style="112"/>
  </cols>
  <sheetData>
    <row r="1" spans="1:12" ht="18">
      <c r="A1" s="67"/>
      <c r="B1" s="113"/>
      <c r="C1" s="114"/>
      <c r="D1" s="114"/>
      <c r="E1" s="114"/>
      <c r="F1" s="114"/>
      <c r="G1" s="114"/>
      <c r="H1" s="114"/>
      <c r="K1" s="112" t="s">
        <v>176</v>
      </c>
      <c r="L1" s="112" t="s">
        <v>84</v>
      </c>
    </row>
    <row r="2" spans="1:12">
      <c r="A2" s="67"/>
      <c r="B2" s="67" t="s">
        <v>124</v>
      </c>
      <c r="C2" s="67" t="s">
        <v>22</v>
      </c>
      <c r="D2" s="67"/>
      <c r="E2" s="67"/>
      <c r="F2" s="67"/>
      <c r="G2" s="67"/>
      <c r="H2" s="67"/>
      <c r="K2" s="112" t="s">
        <v>179</v>
      </c>
      <c r="L2" s="112" t="s">
        <v>93</v>
      </c>
    </row>
    <row r="3" spans="1:12">
      <c r="A3" s="67"/>
      <c r="B3" s="141" t="s">
        <v>125</v>
      </c>
      <c r="C3" s="141"/>
      <c r="D3" s="141"/>
      <c r="E3" s="141"/>
      <c r="F3" s="67"/>
      <c r="G3" s="67"/>
      <c r="H3" s="67"/>
      <c r="K3" s="112" t="s">
        <v>178</v>
      </c>
      <c r="L3" s="112" t="s">
        <v>96</v>
      </c>
    </row>
    <row r="4" spans="1:12">
      <c r="A4" s="67"/>
      <c r="B4" s="67"/>
      <c r="C4" s="67"/>
      <c r="D4" s="67">
        <f>SUBTOTAL(9,D6:D85)</f>
        <v>148</v>
      </c>
      <c r="E4" s="67">
        <f t="shared" ref="E4:F4" si="0">SUBTOTAL(9,E6:E85)</f>
        <v>146</v>
      </c>
      <c r="F4" s="67">
        <f t="shared" si="0"/>
        <v>122</v>
      </c>
      <c r="G4" s="67"/>
      <c r="H4" s="67"/>
      <c r="I4" s="67">
        <f t="shared" ref="I4" si="1">SUBTOTAL(9,I6:I85)</f>
        <v>0</v>
      </c>
      <c r="K4" s="112" t="s">
        <v>177</v>
      </c>
      <c r="L4" s="112" t="s">
        <v>97</v>
      </c>
    </row>
    <row r="5" spans="1:12" ht="63">
      <c r="A5" s="67" t="s">
        <v>106</v>
      </c>
      <c r="B5" s="67" t="s">
        <v>81</v>
      </c>
      <c r="C5" s="67" t="s">
        <v>107</v>
      </c>
      <c r="D5" s="67" t="s">
        <v>126</v>
      </c>
      <c r="E5" s="67" t="s">
        <v>127</v>
      </c>
      <c r="F5" s="67" t="s">
        <v>128</v>
      </c>
      <c r="G5" s="67" t="s">
        <v>129</v>
      </c>
      <c r="H5" s="67" t="s">
        <v>130</v>
      </c>
      <c r="I5" s="81" t="s">
        <v>175</v>
      </c>
    </row>
    <row r="6" spans="1:12" s="115" customFormat="1" hidden="1">
      <c r="A6" s="68" t="s">
        <v>103</v>
      </c>
      <c r="B6" s="68" t="s">
        <v>117</v>
      </c>
      <c r="C6" s="69">
        <v>22030</v>
      </c>
      <c r="D6" s="69">
        <v>60</v>
      </c>
      <c r="E6" s="68">
        <v>60</v>
      </c>
      <c r="F6" s="68">
        <v>7</v>
      </c>
      <c r="G6" s="68" t="s">
        <v>131</v>
      </c>
      <c r="H6" s="68" t="s">
        <v>131</v>
      </c>
    </row>
    <row r="7" spans="1:12" s="119" customFormat="1" ht="15" hidden="1">
      <c r="A7" s="116" t="s">
        <v>103</v>
      </c>
      <c r="B7" s="116" t="s">
        <v>89</v>
      </c>
      <c r="C7" s="117">
        <v>1290720</v>
      </c>
      <c r="D7" s="117">
        <v>10</v>
      </c>
      <c r="E7" s="116">
        <v>10</v>
      </c>
      <c r="F7" s="116">
        <v>1</v>
      </c>
      <c r="G7" s="116" t="s">
        <v>132</v>
      </c>
      <c r="H7" s="118" t="s">
        <v>133</v>
      </c>
    </row>
    <row r="8" spans="1:12" s="115" customFormat="1" ht="30" hidden="1" customHeight="1">
      <c r="A8" s="68" t="s">
        <v>103</v>
      </c>
      <c r="B8" s="70" t="s">
        <v>89</v>
      </c>
      <c r="C8" s="69" t="s">
        <v>116</v>
      </c>
      <c r="D8" s="69">
        <v>2</v>
      </c>
      <c r="E8" s="68">
        <v>2</v>
      </c>
      <c r="F8" s="68">
        <v>3</v>
      </c>
      <c r="G8" s="68" t="s">
        <v>131</v>
      </c>
      <c r="H8" s="68" t="s">
        <v>131</v>
      </c>
    </row>
    <row r="9" spans="1:12" s="120" customFormat="1" ht="15" hidden="1">
      <c r="A9" s="71" t="s">
        <v>103</v>
      </c>
      <c r="B9" s="71" t="s">
        <v>121</v>
      </c>
      <c r="C9" s="72">
        <v>122395</v>
      </c>
      <c r="D9" s="117">
        <v>5</v>
      </c>
      <c r="E9" s="78">
        <v>5</v>
      </c>
      <c r="F9" s="71">
        <v>3</v>
      </c>
      <c r="G9" s="71" t="s">
        <v>132</v>
      </c>
      <c r="H9" s="74" t="s">
        <v>134</v>
      </c>
    </row>
    <row r="10" spans="1:12" s="115" customFormat="1" hidden="1">
      <c r="A10" s="68" t="s">
        <v>103</v>
      </c>
      <c r="B10" s="68" t="s">
        <v>121</v>
      </c>
      <c r="C10" s="69">
        <v>120230</v>
      </c>
      <c r="D10" s="69">
        <v>10</v>
      </c>
      <c r="E10" s="68">
        <v>10</v>
      </c>
      <c r="F10" s="68">
        <v>4</v>
      </c>
      <c r="G10" s="68" t="s">
        <v>131</v>
      </c>
      <c r="H10" s="68" t="s">
        <v>60</v>
      </c>
    </row>
    <row r="11" spans="1:12" s="120" customFormat="1" ht="15" hidden="1">
      <c r="A11" s="121" t="s">
        <v>135</v>
      </c>
      <c r="B11" s="71" t="s">
        <v>118</v>
      </c>
      <c r="C11" s="72" t="s">
        <v>119</v>
      </c>
      <c r="D11" s="73">
        <v>4</v>
      </c>
      <c r="E11" s="71">
        <v>0</v>
      </c>
      <c r="F11" s="71">
        <v>0</v>
      </c>
      <c r="G11" s="71"/>
      <c r="H11" s="74"/>
    </row>
    <row r="12" spans="1:12" s="120" customFormat="1" ht="15" hidden="1">
      <c r="A12" s="121" t="s">
        <v>135</v>
      </c>
      <c r="B12" s="75" t="s">
        <v>120</v>
      </c>
      <c r="C12" s="75">
        <v>121044</v>
      </c>
      <c r="D12" s="73">
        <v>5</v>
      </c>
      <c r="E12" s="71">
        <v>5</v>
      </c>
      <c r="F12" s="71">
        <v>5</v>
      </c>
      <c r="G12" s="71" t="s">
        <v>132</v>
      </c>
      <c r="H12" s="74" t="s">
        <v>133</v>
      </c>
    </row>
    <row r="13" spans="1:12" s="120" customFormat="1" ht="15" hidden="1">
      <c r="A13" s="75" t="s">
        <v>135</v>
      </c>
      <c r="B13" s="75" t="s">
        <v>120</v>
      </c>
      <c r="C13" s="76">
        <v>121061</v>
      </c>
      <c r="D13" s="73">
        <v>5</v>
      </c>
      <c r="E13" s="71">
        <v>5</v>
      </c>
      <c r="F13" s="71">
        <v>4</v>
      </c>
      <c r="G13" s="71" t="s">
        <v>132</v>
      </c>
      <c r="H13" s="74" t="s">
        <v>133</v>
      </c>
    </row>
    <row r="14" spans="1:12" s="120" customFormat="1" ht="15" hidden="1">
      <c r="A14" s="75" t="s">
        <v>135</v>
      </c>
      <c r="B14" s="75" t="s">
        <v>120</v>
      </c>
      <c r="C14" s="77">
        <v>121077</v>
      </c>
      <c r="D14" s="73">
        <v>4</v>
      </c>
      <c r="E14" s="71">
        <v>4</v>
      </c>
      <c r="F14" s="71">
        <v>3</v>
      </c>
      <c r="G14" s="71" t="s">
        <v>132</v>
      </c>
      <c r="H14" s="74" t="s">
        <v>133</v>
      </c>
    </row>
    <row r="15" spans="1:12" s="120" customFormat="1" ht="15" hidden="1">
      <c r="A15" s="75" t="s">
        <v>103</v>
      </c>
      <c r="B15" s="75" t="s">
        <v>120</v>
      </c>
      <c r="C15" s="77">
        <v>121064</v>
      </c>
      <c r="D15" s="73">
        <v>4</v>
      </c>
      <c r="E15" s="71">
        <v>4</v>
      </c>
      <c r="F15" s="71">
        <v>4</v>
      </c>
      <c r="G15" s="71" t="s">
        <v>132</v>
      </c>
      <c r="H15" s="74" t="s">
        <v>133</v>
      </c>
    </row>
    <row r="16" spans="1:12" s="120" customFormat="1" ht="15" hidden="1">
      <c r="A16" s="74" t="s">
        <v>103</v>
      </c>
      <c r="B16" s="71" t="s">
        <v>121</v>
      </c>
      <c r="C16" s="72">
        <v>120230</v>
      </c>
      <c r="D16" s="71">
        <v>4</v>
      </c>
      <c r="E16" s="71">
        <v>4</v>
      </c>
      <c r="F16" s="71">
        <v>1</v>
      </c>
      <c r="G16" s="71" t="s">
        <v>132</v>
      </c>
      <c r="H16" s="74"/>
    </row>
    <row r="17" spans="1:9" s="120" customFormat="1" ht="15" hidden="1">
      <c r="A17" s="74" t="s">
        <v>103</v>
      </c>
      <c r="B17" s="82" t="s">
        <v>136</v>
      </c>
      <c r="C17" s="82" t="s">
        <v>137</v>
      </c>
      <c r="D17" s="71">
        <v>3</v>
      </c>
      <c r="E17" s="71"/>
      <c r="F17" s="71"/>
      <c r="G17" s="71"/>
      <c r="H17" s="74"/>
    </row>
    <row r="18" spans="1:9" s="120" customFormat="1" ht="15" hidden="1">
      <c r="A18" s="74" t="s">
        <v>103</v>
      </c>
      <c r="B18" s="82" t="s">
        <v>136</v>
      </c>
      <c r="C18" s="82" t="s">
        <v>138</v>
      </c>
      <c r="D18" s="72">
        <v>3</v>
      </c>
      <c r="E18" s="74"/>
      <c r="F18" s="71"/>
      <c r="G18" s="71"/>
      <c r="H18" s="74"/>
    </row>
    <row r="19" spans="1:9" s="120" customFormat="1" ht="15" hidden="1">
      <c r="A19" s="74" t="s">
        <v>103</v>
      </c>
      <c r="B19" s="82" t="s">
        <v>136</v>
      </c>
      <c r="C19" s="82" t="s">
        <v>139</v>
      </c>
      <c r="D19" s="72">
        <v>3</v>
      </c>
      <c r="E19" s="78"/>
      <c r="F19" s="74"/>
      <c r="G19" s="71"/>
      <c r="H19" s="74"/>
    </row>
    <row r="20" spans="1:9" s="120" customFormat="1" ht="15" hidden="1">
      <c r="A20" s="74" t="s">
        <v>103</v>
      </c>
      <c r="B20" s="82" t="s">
        <v>136</v>
      </c>
      <c r="C20" s="82" t="s">
        <v>140</v>
      </c>
      <c r="D20" s="72">
        <v>3</v>
      </c>
      <c r="E20" s="78"/>
      <c r="F20" s="74"/>
      <c r="G20" s="74"/>
      <c r="H20" s="74"/>
    </row>
    <row r="21" spans="1:9">
      <c r="A21" s="79" t="s">
        <v>88</v>
      </c>
      <c r="B21" s="79" t="s">
        <v>89</v>
      </c>
      <c r="C21" s="67">
        <v>1290697</v>
      </c>
      <c r="D21" s="79">
        <v>4</v>
      </c>
      <c r="E21" s="79">
        <v>4</v>
      </c>
      <c r="F21" s="79">
        <v>4</v>
      </c>
      <c r="G21" s="79" t="s">
        <v>131</v>
      </c>
      <c r="H21" s="79" t="s">
        <v>60</v>
      </c>
      <c r="I21" s="112" t="s">
        <v>93</v>
      </c>
    </row>
    <row r="22" spans="1:9">
      <c r="A22" s="79" t="s">
        <v>88</v>
      </c>
      <c r="B22" s="79" t="s">
        <v>89</v>
      </c>
      <c r="C22" s="67" t="s">
        <v>116</v>
      </c>
      <c r="D22" s="79">
        <v>4</v>
      </c>
      <c r="E22" s="79">
        <v>4</v>
      </c>
      <c r="F22" s="79">
        <v>4</v>
      </c>
      <c r="G22" s="79" t="s">
        <v>131</v>
      </c>
      <c r="H22" s="79" t="s">
        <v>60</v>
      </c>
      <c r="I22" s="112" t="s">
        <v>93</v>
      </c>
    </row>
    <row r="23" spans="1:9" s="115" customFormat="1">
      <c r="A23" s="68" t="s">
        <v>88</v>
      </c>
      <c r="B23" s="68" t="s">
        <v>100</v>
      </c>
      <c r="C23" s="69" t="s">
        <v>141</v>
      </c>
      <c r="D23" s="68">
        <v>10</v>
      </c>
      <c r="E23" s="68">
        <v>10</v>
      </c>
      <c r="F23" s="68">
        <v>10</v>
      </c>
      <c r="G23" s="68" t="s">
        <v>131</v>
      </c>
      <c r="H23" s="68" t="s">
        <v>131</v>
      </c>
      <c r="I23" s="112" t="s">
        <v>93</v>
      </c>
    </row>
    <row r="24" spans="1:9" s="115" customFormat="1">
      <c r="A24" s="68" t="s">
        <v>88</v>
      </c>
      <c r="B24" s="69" t="s">
        <v>120</v>
      </c>
      <c r="C24" s="69">
        <v>121061</v>
      </c>
      <c r="D24" s="68">
        <v>10</v>
      </c>
      <c r="E24" s="68">
        <v>10</v>
      </c>
      <c r="F24" s="68">
        <v>10</v>
      </c>
      <c r="G24" s="68" t="s">
        <v>131</v>
      </c>
      <c r="H24" s="68" t="s">
        <v>131</v>
      </c>
      <c r="I24" s="112" t="s">
        <v>93</v>
      </c>
    </row>
    <row r="25" spans="1:9">
      <c r="A25" s="79" t="s">
        <v>88</v>
      </c>
      <c r="B25" s="67" t="s">
        <v>120</v>
      </c>
      <c r="C25" s="67">
        <v>121044</v>
      </c>
      <c r="D25" s="80">
        <v>10</v>
      </c>
      <c r="E25" s="80">
        <v>10</v>
      </c>
      <c r="F25" s="80">
        <v>10</v>
      </c>
      <c r="G25" s="79" t="s">
        <v>131</v>
      </c>
      <c r="H25" s="79" t="s">
        <v>131</v>
      </c>
      <c r="I25" s="112" t="s">
        <v>93</v>
      </c>
    </row>
    <row r="26" spans="1:9">
      <c r="A26" s="79" t="s">
        <v>88</v>
      </c>
      <c r="B26" s="67" t="s">
        <v>120</v>
      </c>
      <c r="C26" s="67">
        <v>121077</v>
      </c>
      <c r="D26" s="79">
        <v>7</v>
      </c>
      <c r="E26" s="79">
        <v>7</v>
      </c>
      <c r="F26" s="79">
        <v>7</v>
      </c>
      <c r="G26" s="79" t="s">
        <v>131</v>
      </c>
      <c r="H26" s="79" t="s">
        <v>131</v>
      </c>
      <c r="I26" s="112" t="s">
        <v>93</v>
      </c>
    </row>
    <row r="27" spans="1:9" s="115" customFormat="1">
      <c r="A27" s="68" t="s">
        <v>88</v>
      </c>
      <c r="B27" s="69" t="s">
        <v>120</v>
      </c>
      <c r="C27" s="69">
        <v>378</v>
      </c>
      <c r="D27" s="68">
        <v>10</v>
      </c>
      <c r="E27" s="68">
        <v>10</v>
      </c>
      <c r="F27" s="68">
        <v>10</v>
      </c>
      <c r="G27" s="68" t="s">
        <v>131</v>
      </c>
      <c r="H27" s="68" t="s">
        <v>131</v>
      </c>
      <c r="I27" s="112" t="s">
        <v>93</v>
      </c>
    </row>
    <row r="28" spans="1:9">
      <c r="A28" s="79" t="s">
        <v>88</v>
      </c>
      <c r="B28" s="79" t="s">
        <v>118</v>
      </c>
      <c r="C28" s="67" t="s">
        <v>142</v>
      </c>
      <c r="D28" s="79">
        <v>28</v>
      </c>
      <c r="E28" s="79">
        <v>28</v>
      </c>
      <c r="F28" s="79">
        <v>27</v>
      </c>
      <c r="G28" s="79" t="s">
        <v>131</v>
      </c>
      <c r="H28" s="79" t="s">
        <v>131</v>
      </c>
      <c r="I28" s="112" t="s">
        <v>93</v>
      </c>
    </row>
    <row r="29" spans="1:9">
      <c r="A29" s="79" t="s">
        <v>88</v>
      </c>
      <c r="B29" s="79" t="s">
        <v>118</v>
      </c>
      <c r="C29" s="67" t="s">
        <v>119</v>
      </c>
      <c r="D29" s="79">
        <v>8</v>
      </c>
      <c r="E29" s="79">
        <v>8</v>
      </c>
      <c r="F29" s="79">
        <v>5</v>
      </c>
      <c r="G29" s="79" t="s">
        <v>131</v>
      </c>
      <c r="H29" s="79" t="s">
        <v>60</v>
      </c>
      <c r="I29" s="112" t="s">
        <v>93</v>
      </c>
    </row>
    <row r="30" spans="1:9">
      <c r="A30" s="79" t="s">
        <v>88</v>
      </c>
      <c r="B30" s="80" t="s">
        <v>117</v>
      </c>
      <c r="C30" s="67">
        <v>22030</v>
      </c>
      <c r="D30" s="79">
        <v>10</v>
      </c>
      <c r="E30" s="79">
        <v>10</v>
      </c>
      <c r="F30" s="79">
        <v>5</v>
      </c>
      <c r="G30" s="79" t="s">
        <v>131</v>
      </c>
      <c r="H30" s="79" t="s">
        <v>60</v>
      </c>
      <c r="I30" s="112" t="s">
        <v>93</v>
      </c>
    </row>
    <row r="31" spans="1:9">
      <c r="A31" s="79" t="s">
        <v>88</v>
      </c>
      <c r="B31" s="79" t="s">
        <v>143</v>
      </c>
      <c r="C31" s="81" t="s">
        <v>144</v>
      </c>
      <c r="D31" s="79">
        <v>10</v>
      </c>
      <c r="E31" s="79">
        <v>10</v>
      </c>
      <c r="F31" s="79">
        <v>5</v>
      </c>
      <c r="G31" s="79" t="s">
        <v>131</v>
      </c>
      <c r="H31" s="79" t="s">
        <v>60</v>
      </c>
      <c r="I31" s="112" t="s">
        <v>93</v>
      </c>
    </row>
    <row r="32" spans="1:9" s="120" customFormat="1">
      <c r="A32" s="74" t="s">
        <v>88</v>
      </c>
      <c r="B32" s="71" t="s">
        <v>121</v>
      </c>
      <c r="C32" s="82">
        <v>122395</v>
      </c>
      <c r="D32" s="71">
        <v>2</v>
      </c>
      <c r="E32" s="71">
        <v>2</v>
      </c>
      <c r="F32" s="71">
        <v>2</v>
      </c>
      <c r="G32" s="71" t="s">
        <v>134</v>
      </c>
      <c r="H32" s="72" t="s">
        <v>133</v>
      </c>
      <c r="I32" s="112" t="s">
        <v>93</v>
      </c>
    </row>
    <row r="33" spans="1:9" s="120" customFormat="1">
      <c r="A33" s="74" t="s">
        <v>88</v>
      </c>
      <c r="B33" s="82" t="s">
        <v>100</v>
      </c>
      <c r="C33" s="82">
        <v>120118</v>
      </c>
      <c r="D33" s="71">
        <v>10</v>
      </c>
      <c r="E33" s="71">
        <v>8</v>
      </c>
      <c r="F33" s="71">
        <v>4</v>
      </c>
      <c r="G33" s="71" t="s">
        <v>134</v>
      </c>
      <c r="H33" s="72" t="s">
        <v>133</v>
      </c>
      <c r="I33" s="112" t="s">
        <v>96</v>
      </c>
    </row>
    <row r="34" spans="1:9" s="120" customFormat="1">
      <c r="A34" s="74" t="s">
        <v>88</v>
      </c>
      <c r="B34" s="82" t="s">
        <v>122</v>
      </c>
      <c r="C34" s="82" t="s">
        <v>123</v>
      </c>
      <c r="D34" s="72">
        <v>20</v>
      </c>
      <c r="E34" s="78">
        <v>20</v>
      </c>
      <c r="F34" s="78">
        <v>14</v>
      </c>
      <c r="G34" s="71" t="s">
        <v>134</v>
      </c>
      <c r="H34" s="72" t="s">
        <v>133</v>
      </c>
      <c r="I34" s="112" t="s">
        <v>96</v>
      </c>
    </row>
    <row r="35" spans="1:9" s="120" customFormat="1">
      <c r="A35" s="74" t="s">
        <v>88</v>
      </c>
      <c r="B35" s="78" t="s">
        <v>145</v>
      </c>
      <c r="C35" s="72" t="s">
        <v>146</v>
      </c>
      <c r="D35" s="71">
        <v>1</v>
      </c>
      <c r="E35" s="71">
        <v>1</v>
      </c>
      <c r="F35" s="71">
        <v>1</v>
      </c>
      <c r="G35" s="71" t="s">
        <v>134</v>
      </c>
      <c r="H35" s="74" t="s">
        <v>133</v>
      </c>
      <c r="I35" s="112" t="s">
        <v>96</v>
      </c>
    </row>
    <row r="36" spans="1:9" s="120" customFormat="1">
      <c r="A36" s="74" t="s">
        <v>88</v>
      </c>
      <c r="B36" s="71" t="s">
        <v>145</v>
      </c>
      <c r="C36" s="72" t="s">
        <v>147</v>
      </c>
      <c r="D36" s="71">
        <v>2</v>
      </c>
      <c r="E36" s="71">
        <v>2</v>
      </c>
      <c r="F36" s="71">
        <v>2</v>
      </c>
      <c r="G36" s="71" t="s">
        <v>134</v>
      </c>
      <c r="H36" s="74" t="s">
        <v>133</v>
      </c>
      <c r="I36" s="112" t="s">
        <v>96</v>
      </c>
    </row>
    <row r="37" spans="1:9" s="120" customFormat="1">
      <c r="A37" s="74" t="s">
        <v>88</v>
      </c>
      <c r="B37" s="71" t="s">
        <v>145</v>
      </c>
      <c r="C37" s="72" t="s">
        <v>148</v>
      </c>
      <c r="D37" s="71">
        <v>2</v>
      </c>
      <c r="E37" s="71">
        <v>2</v>
      </c>
      <c r="F37" s="71">
        <v>2</v>
      </c>
      <c r="G37" s="71" t="s">
        <v>134</v>
      </c>
      <c r="H37" s="74" t="s">
        <v>133</v>
      </c>
      <c r="I37" s="112" t="s">
        <v>96</v>
      </c>
    </row>
    <row r="38" spans="1:9" hidden="1">
      <c r="A38" s="79" t="s">
        <v>90</v>
      </c>
      <c r="B38" s="79" t="s">
        <v>100</v>
      </c>
      <c r="C38" s="67" t="s">
        <v>141</v>
      </c>
      <c r="D38" s="79">
        <v>9</v>
      </c>
      <c r="E38" s="79">
        <v>1</v>
      </c>
      <c r="F38" s="79">
        <v>1</v>
      </c>
      <c r="G38" s="79" t="s">
        <v>131</v>
      </c>
      <c r="H38" s="79" t="s">
        <v>60</v>
      </c>
    </row>
    <row r="39" spans="1:9" hidden="1">
      <c r="A39" s="79" t="s">
        <v>90</v>
      </c>
      <c r="B39" s="79" t="s">
        <v>89</v>
      </c>
      <c r="C39" s="67">
        <v>1290697</v>
      </c>
      <c r="D39" s="79">
        <v>5</v>
      </c>
      <c r="E39" s="79">
        <v>5</v>
      </c>
      <c r="F39" s="79">
        <v>4</v>
      </c>
      <c r="G39" s="79" t="s">
        <v>131</v>
      </c>
      <c r="H39" s="79" t="s">
        <v>60</v>
      </c>
    </row>
    <row r="40" spans="1:9" s="115" customFormat="1" hidden="1">
      <c r="A40" s="68" t="s">
        <v>90</v>
      </c>
      <c r="B40" s="68" t="s">
        <v>118</v>
      </c>
      <c r="C40" s="69" t="s">
        <v>119</v>
      </c>
      <c r="D40" s="68">
        <v>12</v>
      </c>
      <c r="E40" s="68">
        <v>12</v>
      </c>
      <c r="F40" s="68">
        <v>5</v>
      </c>
      <c r="G40" s="68" t="s">
        <v>131</v>
      </c>
      <c r="H40" s="68" t="s">
        <v>60</v>
      </c>
    </row>
    <row r="41" spans="1:9" hidden="1">
      <c r="A41" s="79" t="s">
        <v>90</v>
      </c>
      <c r="B41" s="67" t="s">
        <v>120</v>
      </c>
      <c r="C41" s="67">
        <v>378</v>
      </c>
      <c r="D41" s="80">
        <v>5</v>
      </c>
      <c r="E41" s="80">
        <v>5</v>
      </c>
      <c r="F41" s="80">
        <v>4</v>
      </c>
      <c r="G41" s="79" t="s">
        <v>131</v>
      </c>
      <c r="H41" s="79" t="s">
        <v>60</v>
      </c>
    </row>
    <row r="42" spans="1:9" hidden="1">
      <c r="A42" s="83" t="s">
        <v>152</v>
      </c>
      <c r="B42" s="67" t="s">
        <v>120</v>
      </c>
      <c r="C42" s="84">
        <v>378</v>
      </c>
      <c r="D42" s="83">
        <v>20</v>
      </c>
      <c r="E42" s="83">
        <v>18</v>
      </c>
      <c r="F42" s="83">
        <v>15</v>
      </c>
      <c r="G42" s="83" t="s">
        <v>131</v>
      </c>
      <c r="H42" s="79" t="s">
        <v>60</v>
      </c>
      <c r="I42" s="112" t="s">
        <v>84</v>
      </c>
    </row>
    <row r="43" spans="1:9" s="122" customFormat="1" ht="45.6" hidden="1" customHeight="1">
      <c r="A43" s="85" t="s">
        <v>152</v>
      </c>
      <c r="B43" s="85" t="s">
        <v>89</v>
      </c>
      <c r="C43" s="86">
        <v>1290697</v>
      </c>
      <c r="D43" s="85">
        <v>5</v>
      </c>
      <c r="E43" s="85">
        <v>5</v>
      </c>
      <c r="F43" s="85">
        <v>3</v>
      </c>
      <c r="G43" s="85" t="s">
        <v>131</v>
      </c>
      <c r="H43" s="87" t="s">
        <v>60</v>
      </c>
    </row>
    <row r="44" spans="1:9" hidden="1">
      <c r="A44" s="83" t="s">
        <v>152</v>
      </c>
      <c r="B44" s="84" t="s">
        <v>118</v>
      </c>
      <c r="C44" s="67" t="s">
        <v>142</v>
      </c>
      <c r="D44" s="81">
        <v>6</v>
      </c>
      <c r="E44" s="81">
        <v>6</v>
      </c>
      <c r="F44" s="81">
        <v>6</v>
      </c>
      <c r="G44" s="81" t="s">
        <v>131</v>
      </c>
      <c r="H44" s="79" t="s">
        <v>60</v>
      </c>
      <c r="I44" s="112" t="s">
        <v>96</v>
      </c>
    </row>
    <row r="45" spans="1:9" hidden="1">
      <c r="A45" s="83" t="s">
        <v>152</v>
      </c>
      <c r="B45" s="83" t="s">
        <v>118</v>
      </c>
      <c r="C45" s="67" t="s">
        <v>119</v>
      </c>
      <c r="D45" s="83">
        <v>20</v>
      </c>
      <c r="E45" s="83">
        <v>20</v>
      </c>
      <c r="F45" s="83">
        <v>20</v>
      </c>
      <c r="G45" s="83" t="s">
        <v>131</v>
      </c>
      <c r="H45" s="79" t="s">
        <v>60</v>
      </c>
      <c r="I45" s="112" t="s">
        <v>97</v>
      </c>
    </row>
    <row r="46" spans="1:9" hidden="1">
      <c r="A46" s="83" t="s">
        <v>152</v>
      </c>
      <c r="B46" s="79" t="s">
        <v>153</v>
      </c>
      <c r="C46" s="84" t="s">
        <v>154</v>
      </c>
      <c r="D46" s="80">
        <v>1</v>
      </c>
      <c r="E46" s="80">
        <v>1</v>
      </c>
      <c r="F46" s="83">
        <v>2</v>
      </c>
      <c r="G46" s="83" t="s">
        <v>131</v>
      </c>
      <c r="H46" s="79" t="s">
        <v>60</v>
      </c>
      <c r="I46" s="112" t="s">
        <v>84</v>
      </c>
    </row>
    <row r="47" spans="1:9" hidden="1">
      <c r="A47" s="83" t="s">
        <v>152</v>
      </c>
      <c r="B47" s="79" t="s">
        <v>153</v>
      </c>
      <c r="C47" s="84" t="s">
        <v>155</v>
      </c>
      <c r="D47" s="83">
        <v>2</v>
      </c>
      <c r="E47" s="79">
        <v>2</v>
      </c>
      <c r="F47" s="79">
        <v>2</v>
      </c>
      <c r="G47" s="79" t="s">
        <v>131</v>
      </c>
      <c r="H47" s="79" t="s">
        <v>60</v>
      </c>
      <c r="I47" s="112" t="s">
        <v>96</v>
      </c>
    </row>
    <row r="48" spans="1:9" hidden="1">
      <c r="A48" s="79" t="s">
        <v>156</v>
      </c>
      <c r="B48" s="67" t="s">
        <v>120</v>
      </c>
      <c r="C48" s="67">
        <v>378</v>
      </c>
      <c r="D48" s="79">
        <v>4</v>
      </c>
      <c r="E48" s="79">
        <v>4</v>
      </c>
      <c r="F48" s="79">
        <v>4</v>
      </c>
      <c r="G48" s="79" t="s">
        <v>131</v>
      </c>
      <c r="H48" s="79" t="s">
        <v>60</v>
      </c>
    </row>
    <row r="49" spans="1:8" hidden="1">
      <c r="A49" s="79" t="s">
        <v>156</v>
      </c>
      <c r="B49" s="79" t="s">
        <v>153</v>
      </c>
      <c r="C49" s="67" t="s">
        <v>157</v>
      </c>
      <c r="D49" s="79">
        <v>1</v>
      </c>
      <c r="E49" s="79">
        <v>1</v>
      </c>
      <c r="F49" s="79">
        <v>1</v>
      </c>
      <c r="G49" s="79" t="s">
        <v>133</v>
      </c>
      <c r="H49" s="79" t="s">
        <v>60</v>
      </c>
    </row>
    <row r="50" spans="1:8" s="115" customFormat="1" hidden="1">
      <c r="A50" s="68" t="s">
        <v>92</v>
      </c>
      <c r="B50" s="70" t="s">
        <v>89</v>
      </c>
      <c r="C50" s="69" t="s">
        <v>116</v>
      </c>
      <c r="D50" s="68">
        <v>7</v>
      </c>
      <c r="E50" s="68">
        <v>7</v>
      </c>
      <c r="F50" s="68">
        <v>3</v>
      </c>
      <c r="G50" s="68" t="s">
        <v>131</v>
      </c>
      <c r="H50" s="68" t="s">
        <v>131</v>
      </c>
    </row>
    <row r="51" spans="1:8" hidden="1">
      <c r="A51" s="79" t="s">
        <v>92</v>
      </c>
      <c r="B51" s="79" t="s">
        <v>89</v>
      </c>
      <c r="C51" s="67">
        <v>1290697</v>
      </c>
      <c r="D51" s="79">
        <v>1</v>
      </c>
      <c r="E51" s="79">
        <v>1</v>
      </c>
      <c r="F51" s="79">
        <v>1</v>
      </c>
      <c r="G51" s="79" t="s">
        <v>131</v>
      </c>
      <c r="H51" s="79" t="s">
        <v>131</v>
      </c>
    </row>
    <row r="52" spans="1:8" s="115" customFormat="1" hidden="1">
      <c r="A52" s="68" t="s">
        <v>92</v>
      </c>
      <c r="B52" s="69" t="s">
        <v>117</v>
      </c>
      <c r="C52" s="69">
        <v>22030</v>
      </c>
      <c r="D52" s="68">
        <v>30</v>
      </c>
      <c r="E52" s="68">
        <v>30</v>
      </c>
      <c r="F52" s="68">
        <v>2</v>
      </c>
      <c r="G52" s="68" t="s">
        <v>131</v>
      </c>
      <c r="H52" s="68" t="s">
        <v>131</v>
      </c>
    </row>
    <row r="53" spans="1:8" s="115" customFormat="1" hidden="1">
      <c r="A53" s="68" t="s">
        <v>92</v>
      </c>
      <c r="B53" s="68" t="s">
        <v>118</v>
      </c>
      <c r="C53" s="69" t="s">
        <v>119</v>
      </c>
      <c r="D53" s="70">
        <v>4</v>
      </c>
      <c r="E53" s="70">
        <v>4</v>
      </c>
      <c r="F53" s="70">
        <v>3</v>
      </c>
      <c r="G53" s="68" t="s">
        <v>131</v>
      </c>
      <c r="H53" s="68" t="s">
        <v>60</v>
      </c>
    </row>
    <row r="54" spans="1:8" hidden="1">
      <c r="A54" s="79" t="s">
        <v>92</v>
      </c>
      <c r="B54" s="67" t="s">
        <v>120</v>
      </c>
      <c r="C54" s="88">
        <v>121044</v>
      </c>
      <c r="D54" s="79">
        <v>1</v>
      </c>
      <c r="E54" s="79">
        <v>1</v>
      </c>
      <c r="F54" s="79">
        <v>1</v>
      </c>
      <c r="G54" s="79" t="s">
        <v>131</v>
      </c>
      <c r="H54" s="79" t="s">
        <v>60</v>
      </c>
    </row>
    <row r="55" spans="1:8" hidden="1">
      <c r="A55" s="79" t="s">
        <v>92</v>
      </c>
      <c r="B55" s="67" t="s">
        <v>120</v>
      </c>
      <c r="C55" s="81">
        <v>121061</v>
      </c>
      <c r="D55" s="79">
        <v>1</v>
      </c>
      <c r="E55" s="79">
        <v>1</v>
      </c>
      <c r="F55" s="79">
        <v>1</v>
      </c>
      <c r="G55" s="79" t="s">
        <v>131</v>
      </c>
      <c r="H55" s="79" t="s">
        <v>60</v>
      </c>
    </row>
    <row r="56" spans="1:8" hidden="1">
      <c r="A56" s="79" t="s">
        <v>92</v>
      </c>
      <c r="B56" s="67" t="s">
        <v>120</v>
      </c>
      <c r="C56" s="88">
        <v>121077</v>
      </c>
      <c r="D56" s="79">
        <v>1</v>
      </c>
      <c r="E56" s="79">
        <v>1</v>
      </c>
      <c r="F56" s="79"/>
      <c r="G56" s="79" t="s">
        <v>131</v>
      </c>
      <c r="H56" s="79" t="s">
        <v>60</v>
      </c>
    </row>
    <row r="57" spans="1:8" s="120" customFormat="1" ht="15" hidden="1">
      <c r="A57" s="74" t="s">
        <v>86</v>
      </c>
      <c r="B57" s="72" t="s">
        <v>117</v>
      </c>
      <c r="C57" s="71">
        <v>22062</v>
      </c>
      <c r="D57" s="82">
        <v>6</v>
      </c>
      <c r="E57" s="74">
        <v>6</v>
      </c>
      <c r="F57" s="74">
        <v>4</v>
      </c>
      <c r="G57" s="74" t="s">
        <v>134</v>
      </c>
      <c r="H57" s="72" t="s">
        <v>134</v>
      </c>
    </row>
    <row r="58" spans="1:8" s="120" customFormat="1" hidden="1">
      <c r="A58" s="74" t="s">
        <v>86</v>
      </c>
      <c r="B58" s="71" t="s">
        <v>118</v>
      </c>
      <c r="C58" s="67" t="s">
        <v>119</v>
      </c>
      <c r="D58" s="82">
        <v>16</v>
      </c>
      <c r="E58" s="74">
        <v>12</v>
      </c>
      <c r="F58" s="71">
        <v>6</v>
      </c>
      <c r="G58" s="74" t="s">
        <v>132</v>
      </c>
      <c r="H58" s="72" t="s">
        <v>133</v>
      </c>
    </row>
    <row r="59" spans="1:8" s="120" customFormat="1" ht="15" hidden="1">
      <c r="A59" s="71" t="s">
        <v>86</v>
      </c>
      <c r="B59" s="71" t="s">
        <v>100</v>
      </c>
      <c r="C59" s="72" t="s">
        <v>158</v>
      </c>
      <c r="D59" s="71">
        <v>5</v>
      </c>
      <c r="E59" s="71">
        <v>5</v>
      </c>
      <c r="F59" s="71">
        <v>3</v>
      </c>
      <c r="G59" s="71" t="s">
        <v>132</v>
      </c>
      <c r="H59" s="74" t="s">
        <v>133</v>
      </c>
    </row>
    <row r="60" spans="1:8" hidden="1">
      <c r="A60" s="79" t="s">
        <v>95</v>
      </c>
      <c r="B60" s="67" t="s">
        <v>117</v>
      </c>
      <c r="C60" s="67">
        <v>22062</v>
      </c>
      <c r="D60" s="79">
        <v>5</v>
      </c>
      <c r="E60" s="79">
        <v>5</v>
      </c>
      <c r="F60" s="79">
        <v>5</v>
      </c>
      <c r="G60" s="79" t="s">
        <v>131</v>
      </c>
      <c r="H60" s="79" t="s">
        <v>131</v>
      </c>
    </row>
    <row r="61" spans="1:8" hidden="1">
      <c r="A61" s="79" t="s">
        <v>95</v>
      </c>
      <c r="B61" s="79" t="s">
        <v>89</v>
      </c>
      <c r="C61" s="67">
        <v>1290697</v>
      </c>
      <c r="D61" s="79">
        <v>2</v>
      </c>
      <c r="E61" s="79">
        <v>2</v>
      </c>
      <c r="F61" s="79">
        <v>2</v>
      </c>
      <c r="G61" s="79" t="s">
        <v>131</v>
      </c>
      <c r="H61" s="79" t="s">
        <v>131</v>
      </c>
    </row>
    <row r="62" spans="1:8" s="120" customFormat="1" ht="15" hidden="1">
      <c r="A62" s="71" t="s">
        <v>95</v>
      </c>
      <c r="B62" s="75" t="s">
        <v>120</v>
      </c>
      <c r="C62" s="89">
        <v>378</v>
      </c>
      <c r="D62" s="71">
        <v>60</v>
      </c>
      <c r="E62" s="71">
        <v>50</v>
      </c>
      <c r="F62" s="71">
        <v>21</v>
      </c>
      <c r="G62" s="71" t="s">
        <v>131</v>
      </c>
      <c r="H62" s="74" t="s">
        <v>134</v>
      </c>
    </row>
    <row r="63" spans="1:8" s="120" customFormat="1" ht="15" hidden="1">
      <c r="A63" s="71" t="s">
        <v>95</v>
      </c>
      <c r="B63" s="71" t="s">
        <v>145</v>
      </c>
      <c r="C63" s="123" t="s">
        <v>154</v>
      </c>
      <c r="D63" s="71">
        <v>1</v>
      </c>
      <c r="E63" s="71">
        <v>1</v>
      </c>
      <c r="F63" s="71">
        <v>1</v>
      </c>
      <c r="G63" s="71" t="s">
        <v>131</v>
      </c>
      <c r="H63" s="74" t="s">
        <v>134</v>
      </c>
    </row>
    <row r="64" spans="1:8" s="115" customFormat="1" hidden="1">
      <c r="A64" s="68" t="s">
        <v>115</v>
      </c>
      <c r="B64" s="68" t="s">
        <v>159</v>
      </c>
      <c r="C64" s="69" t="s">
        <v>141</v>
      </c>
      <c r="D64" s="90">
        <v>30</v>
      </c>
      <c r="E64" s="68">
        <v>28</v>
      </c>
      <c r="F64" s="68">
        <v>17</v>
      </c>
      <c r="G64" s="68" t="s">
        <v>131</v>
      </c>
      <c r="H64" s="68" t="s">
        <v>60</v>
      </c>
    </row>
    <row r="65" spans="1:8" hidden="1">
      <c r="A65" s="79" t="s">
        <v>115</v>
      </c>
      <c r="B65" s="79" t="s">
        <v>159</v>
      </c>
      <c r="C65" s="67" t="s">
        <v>158</v>
      </c>
      <c r="D65" s="81">
        <v>5</v>
      </c>
      <c r="E65" s="79">
        <v>5</v>
      </c>
      <c r="F65" s="79">
        <v>5</v>
      </c>
      <c r="G65" s="79" t="s">
        <v>131</v>
      </c>
      <c r="H65" s="79" t="s">
        <v>60</v>
      </c>
    </row>
    <row r="66" spans="1:8" hidden="1">
      <c r="A66" s="79" t="s">
        <v>115</v>
      </c>
      <c r="B66" s="91" t="s">
        <v>118</v>
      </c>
      <c r="C66" s="67" t="s">
        <v>119</v>
      </c>
      <c r="D66" s="81">
        <v>15</v>
      </c>
      <c r="E66" s="79">
        <v>9</v>
      </c>
      <c r="F66" s="79">
        <v>6</v>
      </c>
      <c r="G66" s="79" t="s">
        <v>131</v>
      </c>
      <c r="H66" s="79" t="s">
        <v>60</v>
      </c>
    </row>
    <row r="67" spans="1:8" hidden="1">
      <c r="A67" s="79" t="s">
        <v>115</v>
      </c>
      <c r="B67" s="91" t="s">
        <v>118</v>
      </c>
      <c r="C67" s="67" t="s">
        <v>142</v>
      </c>
      <c r="D67" s="81">
        <v>6</v>
      </c>
      <c r="E67" s="79">
        <v>4</v>
      </c>
      <c r="F67" s="79">
        <v>3</v>
      </c>
      <c r="G67" s="79" t="s">
        <v>131</v>
      </c>
      <c r="H67" s="79" t="s">
        <v>60</v>
      </c>
    </row>
    <row r="68" spans="1:8" ht="48.95" hidden="1" customHeight="1">
      <c r="A68" s="79" t="s">
        <v>115</v>
      </c>
      <c r="B68" s="80" t="s">
        <v>145</v>
      </c>
      <c r="C68" s="67" t="s">
        <v>155</v>
      </c>
      <c r="D68" s="80">
        <v>1</v>
      </c>
      <c r="E68" s="80">
        <v>1</v>
      </c>
      <c r="F68" s="79">
        <v>1</v>
      </c>
      <c r="G68" s="79" t="s">
        <v>131</v>
      </c>
      <c r="H68" s="79" t="s">
        <v>60</v>
      </c>
    </row>
    <row r="69" spans="1:8">
      <c r="A69" s="67"/>
      <c r="B69" s="79"/>
      <c r="D69" s="67"/>
    </row>
    <row r="70" spans="1:8">
      <c r="A70" s="67"/>
      <c r="B70" s="79"/>
      <c r="C70" s="88"/>
      <c r="D70" s="67"/>
    </row>
    <row r="71" spans="1:8">
      <c r="A71" s="67"/>
      <c r="B71" s="79"/>
      <c r="D71" s="67"/>
    </row>
    <row r="72" spans="1:8">
      <c r="A72" s="67"/>
      <c r="B72" s="79"/>
      <c r="D72" s="67"/>
    </row>
    <row r="73" spans="1:8">
      <c r="A73" s="67"/>
      <c r="B73" s="79"/>
      <c r="D73" s="67"/>
    </row>
    <row r="74" spans="1:8">
      <c r="A74" s="67"/>
      <c r="B74" s="79"/>
      <c r="D74" s="67"/>
    </row>
    <row r="75" spans="1:8">
      <c r="A75" s="67"/>
      <c r="B75" s="79"/>
      <c r="D75" s="67"/>
    </row>
    <row r="76" spans="1:8">
      <c r="A76" s="67"/>
      <c r="B76" s="79"/>
      <c r="D76" s="67"/>
    </row>
    <row r="77" spans="1:8">
      <c r="A77" s="67"/>
      <c r="B77" s="79"/>
      <c r="D77" s="67"/>
    </row>
    <row r="78" spans="1:8">
      <c r="A78" s="67"/>
      <c r="B78" s="79"/>
      <c r="D78" s="67"/>
    </row>
    <row r="79" spans="1:8">
      <c r="A79" s="67"/>
      <c r="B79" s="79"/>
      <c r="D79" s="67"/>
    </row>
    <row r="80" spans="1:8">
      <c r="A80" s="67"/>
      <c r="B80" s="79"/>
      <c r="D80" s="67"/>
    </row>
    <row r="81" spans="1:4">
      <c r="A81" s="67"/>
      <c r="B81" s="79"/>
      <c r="D81" s="67"/>
    </row>
    <row r="82" spans="1:4">
      <c r="A82" s="67"/>
      <c r="B82" s="79"/>
      <c r="D82" s="67"/>
    </row>
    <row r="83" spans="1:4">
      <c r="A83" s="67"/>
      <c r="B83" s="79"/>
      <c r="D83" s="67"/>
    </row>
    <row r="84" spans="1:4">
      <c r="A84" s="67"/>
      <c r="B84" s="79"/>
      <c r="D84" s="67"/>
    </row>
    <row r="85" spans="1:4">
      <c r="A85" s="67"/>
      <c r="B85" s="79"/>
      <c r="D85" s="67"/>
    </row>
  </sheetData>
  <autoFilter ref="A5:P68">
    <filterColumn colId="0">
      <filters>
        <filter val="Ratlam"/>
      </filters>
    </filterColumn>
  </autoFilter>
  <mergeCells count="1">
    <mergeCell ref="B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L9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39" sqref="E39"/>
    </sheetView>
  </sheetViews>
  <sheetFormatPr defaultColWidth="8.7109375" defaultRowHeight="15"/>
  <cols>
    <col min="1" max="1" width="14.42578125" style="104" customWidth="1"/>
    <col min="2" max="2" width="14.28515625" style="104" customWidth="1"/>
    <col min="3" max="3" width="20" style="104" customWidth="1"/>
    <col min="4" max="5" width="8.7109375" style="104"/>
    <col min="6" max="6" width="9.7109375" style="104" bestFit="1" customWidth="1"/>
    <col min="7" max="7" width="10.42578125" style="104" customWidth="1"/>
    <col min="8" max="8" width="11.42578125" style="104" customWidth="1"/>
    <col min="9" max="10" width="8.7109375" style="42"/>
    <col min="11" max="11" width="19.5703125" style="42" customWidth="1"/>
    <col min="12" max="12" width="12.85546875" style="42" customWidth="1"/>
    <col min="13" max="16384" width="8.7109375" style="42"/>
  </cols>
  <sheetData>
    <row r="1" spans="1:12" ht="17.25">
      <c r="A1" s="92"/>
      <c r="B1" s="93"/>
      <c r="C1" s="94"/>
      <c r="D1" s="94"/>
      <c r="E1" s="94"/>
      <c r="F1" s="94"/>
      <c r="G1" s="94"/>
      <c r="H1" s="94"/>
      <c r="K1" s="112" t="s">
        <v>176</v>
      </c>
      <c r="L1" s="112" t="s">
        <v>84</v>
      </c>
    </row>
    <row r="2" spans="1:12" ht="15.75">
      <c r="A2" s="92"/>
      <c r="B2" s="95" t="s">
        <v>124</v>
      </c>
      <c r="C2" s="95" t="s">
        <v>22</v>
      </c>
      <c r="D2" s="95"/>
      <c r="E2" s="95"/>
      <c r="F2" s="92"/>
      <c r="G2" s="92"/>
      <c r="H2" s="92"/>
      <c r="K2" s="112" t="s">
        <v>179</v>
      </c>
      <c r="L2" s="112" t="s">
        <v>93</v>
      </c>
    </row>
    <row r="3" spans="1:12" ht="15.75">
      <c r="A3" s="92"/>
      <c r="B3" s="142" t="s">
        <v>125</v>
      </c>
      <c r="C3" s="142"/>
      <c r="D3" s="142"/>
      <c r="E3" s="142"/>
      <c r="F3" s="92"/>
      <c r="G3" s="92"/>
      <c r="H3" s="92"/>
      <c r="K3" s="112" t="s">
        <v>178</v>
      </c>
      <c r="L3" s="112" t="s">
        <v>96</v>
      </c>
    </row>
    <row r="4" spans="1:12" ht="16.5" thickBot="1">
      <c r="A4" s="92"/>
      <c r="B4" s="92"/>
      <c r="C4" s="92"/>
      <c r="D4" s="96">
        <f>SUBTOTAL(9,D6:D98)</f>
        <v>20</v>
      </c>
      <c r="E4" s="96">
        <f>SUBTOTAL(9,E6:E98)</f>
        <v>18</v>
      </c>
      <c r="F4" s="96">
        <f>SUBTOTAL(9,F6:F98)</f>
        <v>10</v>
      </c>
      <c r="G4" s="92"/>
      <c r="H4" s="92"/>
      <c r="I4" s="96">
        <f>SUBTOTAL(9,I6:I98)</f>
        <v>0</v>
      </c>
      <c r="K4" s="112" t="s">
        <v>177</v>
      </c>
      <c r="L4" s="112" t="s">
        <v>97</v>
      </c>
    </row>
    <row r="5" spans="1:12" ht="56.45" customHeight="1">
      <c r="A5" s="97" t="s">
        <v>106</v>
      </c>
      <c r="B5" s="98" t="s">
        <v>81</v>
      </c>
      <c r="C5" s="98" t="s">
        <v>107</v>
      </c>
      <c r="D5" s="98" t="s">
        <v>126</v>
      </c>
      <c r="E5" s="98" t="s">
        <v>127</v>
      </c>
      <c r="F5" s="98" t="s">
        <v>128</v>
      </c>
      <c r="G5" s="98" t="s">
        <v>160</v>
      </c>
      <c r="H5" s="99" t="s">
        <v>161</v>
      </c>
      <c r="I5" s="81" t="s">
        <v>175</v>
      </c>
    </row>
    <row r="6" spans="1:12" ht="27.75" hidden="1" customHeight="1">
      <c r="A6" s="100" t="s">
        <v>103</v>
      </c>
      <c r="B6" s="101" t="s">
        <v>89</v>
      </c>
      <c r="C6" s="95">
        <v>1281285</v>
      </c>
      <c r="D6" s="102">
        <v>2</v>
      </c>
      <c r="E6" s="103">
        <v>2</v>
      </c>
      <c r="F6" s="103">
        <v>2</v>
      </c>
      <c r="G6" s="103" t="s">
        <v>131</v>
      </c>
      <c r="H6" s="95" t="s">
        <v>162</v>
      </c>
    </row>
    <row r="7" spans="1:12" hidden="1">
      <c r="A7" s="100" t="s">
        <v>103</v>
      </c>
      <c r="B7" s="104" t="s">
        <v>150</v>
      </c>
      <c r="C7" s="104" t="s">
        <v>163</v>
      </c>
      <c r="D7" s="104">
        <v>7</v>
      </c>
      <c r="E7" s="103">
        <v>7</v>
      </c>
      <c r="F7" s="103">
        <v>5</v>
      </c>
      <c r="G7" s="103" t="s">
        <v>131</v>
      </c>
      <c r="H7" s="103" t="s">
        <v>60</v>
      </c>
    </row>
    <row r="8" spans="1:12" hidden="1">
      <c r="A8" s="100" t="s">
        <v>90</v>
      </c>
      <c r="B8" s="103" t="s">
        <v>89</v>
      </c>
      <c r="C8" s="95" t="s">
        <v>164</v>
      </c>
      <c r="D8" s="103">
        <v>159</v>
      </c>
      <c r="E8" s="103">
        <v>159</v>
      </c>
      <c r="F8" s="103">
        <v>8</v>
      </c>
      <c r="G8" s="103" t="s">
        <v>162</v>
      </c>
      <c r="H8" s="103" t="s">
        <v>133</v>
      </c>
    </row>
    <row r="9" spans="1:12" hidden="1">
      <c r="A9" s="100" t="s">
        <v>90</v>
      </c>
      <c r="B9" s="103" t="s">
        <v>150</v>
      </c>
      <c r="C9" s="104" t="s">
        <v>163</v>
      </c>
      <c r="D9" s="103">
        <v>10</v>
      </c>
      <c r="E9" s="103">
        <v>10</v>
      </c>
      <c r="F9" s="103">
        <v>5</v>
      </c>
      <c r="G9" s="103" t="s">
        <v>162</v>
      </c>
      <c r="H9" s="103" t="s">
        <v>133</v>
      </c>
    </row>
    <row r="10" spans="1:12" hidden="1">
      <c r="A10" s="100" t="s">
        <v>152</v>
      </c>
      <c r="B10" s="103" t="s">
        <v>165</v>
      </c>
      <c r="C10" s="95" t="s">
        <v>166</v>
      </c>
      <c r="D10" s="103">
        <v>15</v>
      </c>
      <c r="E10" s="103">
        <v>15</v>
      </c>
      <c r="F10" s="103">
        <v>10</v>
      </c>
      <c r="G10" s="103" t="s">
        <v>131</v>
      </c>
      <c r="H10" s="103" t="s">
        <v>60</v>
      </c>
    </row>
    <row r="11" spans="1:12" hidden="1">
      <c r="A11" s="100" t="s">
        <v>152</v>
      </c>
      <c r="B11" s="103" t="s">
        <v>165</v>
      </c>
      <c r="C11" s="95" t="s">
        <v>167</v>
      </c>
      <c r="D11" s="103">
        <v>10</v>
      </c>
      <c r="E11" s="103">
        <v>10</v>
      </c>
      <c r="F11" s="103">
        <v>8</v>
      </c>
      <c r="G11" s="103" t="s">
        <v>131</v>
      </c>
      <c r="H11" s="103" t="s">
        <v>60</v>
      </c>
    </row>
    <row r="12" spans="1:12" hidden="1">
      <c r="A12" s="100" t="s">
        <v>152</v>
      </c>
      <c r="B12" s="103" t="s">
        <v>120</v>
      </c>
      <c r="C12" s="95" t="s">
        <v>168</v>
      </c>
      <c r="D12" s="103">
        <v>15</v>
      </c>
      <c r="E12" s="103">
        <v>12</v>
      </c>
      <c r="F12" s="103">
        <v>8</v>
      </c>
      <c r="G12" s="103" t="s">
        <v>131</v>
      </c>
      <c r="H12" s="103" t="s">
        <v>60</v>
      </c>
    </row>
    <row r="13" spans="1:12" hidden="1">
      <c r="A13" s="100" t="s">
        <v>152</v>
      </c>
      <c r="B13" s="103" t="s">
        <v>89</v>
      </c>
      <c r="C13" s="95" t="s">
        <v>164</v>
      </c>
      <c r="D13" s="103">
        <v>10</v>
      </c>
      <c r="E13" s="103">
        <v>10</v>
      </c>
      <c r="F13" s="103">
        <v>4</v>
      </c>
      <c r="G13" s="103" t="s">
        <v>131</v>
      </c>
      <c r="H13" s="103" t="s">
        <v>169</v>
      </c>
    </row>
    <row r="14" spans="1:12" hidden="1">
      <c r="A14" s="100" t="s">
        <v>152</v>
      </c>
      <c r="B14" s="103" t="s">
        <v>150</v>
      </c>
      <c r="C14" s="104" t="s">
        <v>163</v>
      </c>
      <c r="D14" s="103">
        <v>4</v>
      </c>
      <c r="E14" s="103">
        <v>4</v>
      </c>
      <c r="F14" s="103">
        <v>4</v>
      </c>
      <c r="G14" s="103" t="s">
        <v>162</v>
      </c>
      <c r="H14" s="103" t="s">
        <v>169</v>
      </c>
    </row>
    <row r="15" spans="1:12" hidden="1">
      <c r="A15" s="100" t="s">
        <v>99</v>
      </c>
      <c r="B15" s="103" t="s">
        <v>120</v>
      </c>
      <c r="C15" s="95" t="s">
        <v>166</v>
      </c>
      <c r="D15" s="95">
        <v>25</v>
      </c>
      <c r="E15" s="95">
        <v>25</v>
      </c>
      <c r="F15" s="103">
        <v>21</v>
      </c>
      <c r="G15" s="95" t="s">
        <v>162</v>
      </c>
      <c r="H15" s="95" t="s">
        <v>162</v>
      </c>
    </row>
    <row r="16" spans="1:12" hidden="1">
      <c r="A16" s="100" t="s">
        <v>99</v>
      </c>
      <c r="B16" s="103" t="s">
        <v>120</v>
      </c>
      <c r="C16" s="95" t="s">
        <v>167</v>
      </c>
      <c r="D16" s="95">
        <v>24</v>
      </c>
      <c r="E16" s="95">
        <v>24</v>
      </c>
      <c r="F16" s="101">
        <v>20</v>
      </c>
      <c r="G16" s="95" t="s">
        <v>162</v>
      </c>
      <c r="H16" s="95" t="s">
        <v>162</v>
      </c>
    </row>
    <row r="17" spans="1:9" hidden="1">
      <c r="A17" s="100" t="s">
        <v>99</v>
      </c>
      <c r="B17" s="95" t="s">
        <v>89</v>
      </c>
      <c r="C17" s="95" t="s">
        <v>164</v>
      </c>
      <c r="D17" s="95">
        <v>2</v>
      </c>
      <c r="E17" s="95">
        <v>2</v>
      </c>
      <c r="F17" s="103">
        <v>1</v>
      </c>
      <c r="G17" s="95" t="s">
        <v>60</v>
      </c>
      <c r="H17" s="95" t="s">
        <v>60</v>
      </c>
    </row>
    <row r="18" spans="1:9" hidden="1">
      <c r="A18" s="100" t="s">
        <v>99</v>
      </c>
      <c r="B18" s="103" t="s">
        <v>170</v>
      </c>
      <c r="C18" s="104" t="s">
        <v>163</v>
      </c>
      <c r="D18" s="103">
        <v>2</v>
      </c>
      <c r="E18" s="103">
        <v>2</v>
      </c>
      <c r="F18" s="103">
        <v>2</v>
      </c>
      <c r="G18" s="103" t="s">
        <v>60</v>
      </c>
      <c r="H18" s="103" t="s">
        <v>60</v>
      </c>
    </row>
    <row r="19" spans="1:9" hidden="1">
      <c r="A19" s="100" t="s">
        <v>92</v>
      </c>
      <c r="B19" s="101" t="s">
        <v>150</v>
      </c>
      <c r="C19" s="104" t="s">
        <v>163</v>
      </c>
      <c r="D19" s="103">
        <v>10</v>
      </c>
      <c r="E19" s="103">
        <v>9</v>
      </c>
      <c r="F19" s="103">
        <v>6</v>
      </c>
      <c r="G19" s="103" t="s">
        <v>134</v>
      </c>
      <c r="H19" s="103" t="s">
        <v>133</v>
      </c>
    </row>
    <row r="20" spans="1:9" hidden="1">
      <c r="A20" s="100" t="s">
        <v>92</v>
      </c>
      <c r="B20" s="95" t="s">
        <v>89</v>
      </c>
      <c r="C20" s="95">
        <v>1281285</v>
      </c>
      <c r="D20" s="103">
        <v>0.5</v>
      </c>
      <c r="E20" s="103">
        <v>0.5</v>
      </c>
      <c r="F20" s="103">
        <v>1</v>
      </c>
      <c r="G20" s="103" t="s">
        <v>134</v>
      </c>
      <c r="H20" s="103" t="s">
        <v>134</v>
      </c>
    </row>
    <row r="21" spans="1:9" hidden="1">
      <c r="A21" s="100" t="s">
        <v>86</v>
      </c>
      <c r="B21" s="103" t="s">
        <v>120</v>
      </c>
      <c r="C21" s="95" t="s">
        <v>167</v>
      </c>
      <c r="D21" s="103">
        <v>5</v>
      </c>
      <c r="E21" s="103">
        <v>4</v>
      </c>
      <c r="F21" s="103">
        <v>4</v>
      </c>
      <c r="G21" s="103" t="s">
        <v>134</v>
      </c>
      <c r="H21" s="95" t="s">
        <v>133</v>
      </c>
    </row>
    <row r="22" spans="1:9" hidden="1">
      <c r="A22" s="100" t="s">
        <v>86</v>
      </c>
      <c r="B22" s="103" t="s">
        <v>120</v>
      </c>
      <c r="C22" s="95" t="s">
        <v>166</v>
      </c>
      <c r="D22" s="103">
        <v>5</v>
      </c>
      <c r="E22" s="103">
        <v>5</v>
      </c>
      <c r="F22" s="103">
        <v>5</v>
      </c>
      <c r="G22" s="103" t="s">
        <v>134</v>
      </c>
      <c r="H22" s="95" t="s">
        <v>133</v>
      </c>
    </row>
    <row r="23" spans="1:9" hidden="1">
      <c r="A23" s="100" t="s">
        <v>86</v>
      </c>
      <c r="B23" s="103" t="s">
        <v>120</v>
      </c>
      <c r="C23" s="105" t="s">
        <v>171</v>
      </c>
      <c r="D23" s="103">
        <v>10</v>
      </c>
      <c r="E23" s="103">
        <v>10</v>
      </c>
      <c r="F23" s="103">
        <v>8</v>
      </c>
      <c r="G23" s="103" t="s">
        <v>134</v>
      </c>
      <c r="H23" s="103" t="s">
        <v>133</v>
      </c>
    </row>
    <row r="24" spans="1:9" hidden="1">
      <c r="A24" s="100" t="s">
        <v>86</v>
      </c>
      <c r="B24" s="103" t="s">
        <v>150</v>
      </c>
      <c r="C24" s="104" t="s">
        <v>163</v>
      </c>
      <c r="D24" s="103">
        <v>4</v>
      </c>
      <c r="E24" s="103">
        <v>4</v>
      </c>
      <c r="F24" s="103">
        <v>2</v>
      </c>
      <c r="G24" s="103" t="s">
        <v>132</v>
      </c>
      <c r="H24" s="103" t="s">
        <v>133</v>
      </c>
    </row>
    <row r="25" spans="1:9" hidden="1">
      <c r="A25" s="100" t="s">
        <v>172</v>
      </c>
      <c r="B25" s="103" t="s">
        <v>120</v>
      </c>
      <c r="C25" s="95" t="s">
        <v>166</v>
      </c>
      <c r="D25" s="103">
        <v>15</v>
      </c>
      <c r="E25" s="101">
        <v>15</v>
      </c>
      <c r="F25" s="103">
        <v>7</v>
      </c>
      <c r="G25" s="103" t="s">
        <v>131</v>
      </c>
      <c r="H25" s="103" t="s">
        <v>134</v>
      </c>
    </row>
    <row r="26" spans="1:9" hidden="1">
      <c r="A26" s="100" t="s">
        <v>172</v>
      </c>
      <c r="B26" s="103" t="s">
        <v>120</v>
      </c>
      <c r="C26" s="95" t="s">
        <v>167</v>
      </c>
      <c r="D26" s="103">
        <v>10</v>
      </c>
      <c r="E26" s="103">
        <v>10</v>
      </c>
      <c r="F26" s="103">
        <v>5</v>
      </c>
      <c r="G26" s="103" t="s">
        <v>131</v>
      </c>
      <c r="H26" s="103" t="s">
        <v>134</v>
      </c>
    </row>
    <row r="27" spans="1:9" hidden="1">
      <c r="A27" s="100" t="s">
        <v>172</v>
      </c>
      <c r="B27" s="103" t="s">
        <v>117</v>
      </c>
      <c r="C27" s="106" t="s">
        <v>173</v>
      </c>
      <c r="D27" s="103">
        <v>50</v>
      </c>
      <c r="E27" s="103">
        <v>46</v>
      </c>
      <c r="F27" s="103">
        <v>7</v>
      </c>
      <c r="G27" s="103" t="s">
        <v>131</v>
      </c>
      <c r="H27" s="103" t="s">
        <v>133</v>
      </c>
    </row>
    <row r="28" spans="1:9" hidden="1">
      <c r="A28" s="100" t="s">
        <v>172</v>
      </c>
      <c r="B28" s="95" t="s">
        <v>89</v>
      </c>
      <c r="C28" s="95" t="s">
        <v>164</v>
      </c>
      <c r="D28" s="103">
        <v>2</v>
      </c>
      <c r="E28" s="103">
        <v>2</v>
      </c>
      <c r="F28" s="103">
        <v>2</v>
      </c>
      <c r="G28" s="103" t="s">
        <v>131</v>
      </c>
      <c r="H28" s="103" t="s">
        <v>134</v>
      </c>
    </row>
    <row r="29" spans="1:9" hidden="1">
      <c r="A29" s="100" t="s">
        <v>115</v>
      </c>
      <c r="B29" s="103" t="s">
        <v>150</v>
      </c>
      <c r="C29" s="104" t="s">
        <v>163</v>
      </c>
      <c r="D29" s="103">
        <v>6</v>
      </c>
      <c r="E29" s="103">
        <v>6</v>
      </c>
      <c r="F29" s="103">
        <v>4</v>
      </c>
      <c r="G29" s="103" t="s">
        <v>134</v>
      </c>
      <c r="H29" s="103" t="s">
        <v>133</v>
      </c>
    </row>
    <row r="30" spans="1:9" hidden="1">
      <c r="A30" s="100" t="s">
        <v>115</v>
      </c>
      <c r="B30" s="103" t="s">
        <v>117</v>
      </c>
      <c r="C30" s="103" t="s">
        <v>174</v>
      </c>
      <c r="D30" s="106">
        <v>160</v>
      </c>
      <c r="E30" s="103">
        <v>1</v>
      </c>
      <c r="F30" s="103">
        <v>1</v>
      </c>
      <c r="G30" s="103" t="s">
        <v>132</v>
      </c>
      <c r="H30" s="103" t="s">
        <v>133</v>
      </c>
    </row>
    <row r="31" spans="1:9" ht="15.75">
      <c r="A31" s="74" t="s">
        <v>88</v>
      </c>
      <c r="B31" s="71" t="s">
        <v>89</v>
      </c>
      <c r="C31" s="72">
        <v>1921</v>
      </c>
      <c r="D31" s="71">
        <v>3</v>
      </c>
      <c r="E31" s="71">
        <v>2</v>
      </c>
      <c r="F31" s="71">
        <v>2</v>
      </c>
      <c r="G31" s="71" t="s">
        <v>134</v>
      </c>
      <c r="H31" s="74" t="s">
        <v>133</v>
      </c>
      <c r="I31" s="112" t="s">
        <v>96</v>
      </c>
    </row>
    <row r="32" spans="1:9" ht="15.75">
      <c r="A32" s="74" t="s">
        <v>88</v>
      </c>
      <c r="B32" s="71" t="s">
        <v>89</v>
      </c>
      <c r="C32" s="72" t="s">
        <v>149</v>
      </c>
      <c r="D32" s="72">
        <v>3</v>
      </c>
      <c r="E32" s="74">
        <v>2</v>
      </c>
      <c r="F32" s="74">
        <v>2</v>
      </c>
      <c r="G32" s="71" t="s">
        <v>134</v>
      </c>
      <c r="H32" s="74" t="s">
        <v>133</v>
      </c>
      <c r="I32" s="112" t="s">
        <v>96</v>
      </c>
    </row>
    <row r="33" spans="1:9" ht="15.75">
      <c r="A33" s="74" t="s">
        <v>88</v>
      </c>
      <c r="B33" s="78" t="s">
        <v>150</v>
      </c>
      <c r="C33" s="72" t="s">
        <v>151</v>
      </c>
      <c r="D33" s="72">
        <v>14</v>
      </c>
      <c r="E33" s="78">
        <v>14</v>
      </c>
      <c r="F33" s="78">
        <v>6</v>
      </c>
      <c r="G33" s="74" t="s">
        <v>134</v>
      </c>
      <c r="H33" s="74" t="s">
        <v>133</v>
      </c>
      <c r="I33" s="112" t="s">
        <v>96</v>
      </c>
    </row>
    <row r="34" spans="1:9">
      <c r="A34" s="100"/>
      <c r="B34" s="103"/>
      <c r="C34" s="95"/>
      <c r="D34" s="95"/>
      <c r="E34" s="103"/>
      <c r="F34" s="103"/>
      <c r="G34" s="103"/>
      <c r="H34" s="103"/>
    </row>
    <row r="35" spans="1:9">
      <c r="A35" s="100"/>
      <c r="B35" s="103"/>
      <c r="C35" s="95"/>
      <c r="D35" s="95"/>
      <c r="E35" s="95"/>
      <c r="F35" s="95"/>
      <c r="G35" s="103"/>
      <c r="H35" s="103"/>
    </row>
    <row r="36" spans="1:9">
      <c r="A36" s="100"/>
      <c r="B36" s="103"/>
      <c r="C36" s="95"/>
      <c r="D36" s="95"/>
      <c r="E36" s="95"/>
      <c r="F36" s="95"/>
      <c r="G36" s="103"/>
      <c r="H36" s="103"/>
    </row>
    <row r="37" spans="1:9">
      <c r="A37" s="100"/>
      <c r="B37" s="101"/>
      <c r="C37" s="95"/>
      <c r="D37" s="95"/>
      <c r="E37" s="101"/>
      <c r="F37" s="101"/>
      <c r="G37" s="103"/>
      <c r="H37" s="103"/>
    </row>
    <row r="38" spans="1:9">
      <c r="A38" s="100"/>
      <c r="B38" s="103"/>
      <c r="C38" s="95"/>
      <c r="D38" s="95"/>
      <c r="E38" s="95"/>
      <c r="F38" s="95"/>
      <c r="G38" s="95"/>
      <c r="H38" s="95"/>
    </row>
    <row r="39" spans="1:9">
      <c r="A39" s="100"/>
      <c r="B39" s="103"/>
      <c r="C39" s="95"/>
      <c r="D39" s="95"/>
      <c r="E39" s="95"/>
      <c r="F39" s="95"/>
      <c r="G39" s="95"/>
      <c r="H39" s="95"/>
    </row>
    <row r="40" spans="1:9">
      <c r="A40" s="100"/>
      <c r="B40" s="103"/>
      <c r="C40" s="95"/>
      <c r="D40" s="103"/>
      <c r="E40" s="103"/>
      <c r="F40" s="103"/>
      <c r="G40" s="95"/>
      <c r="H40" s="103"/>
    </row>
    <row r="41" spans="1:9">
      <c r="A41" s="100"/>
      <c r="B41" s="103"/>
      <c r="C41" s="95"/>
      <c r="D41" s="103"/>
      <c r="E41" s="103"/>
      <c r="F41" s="103"/>
      <c r="G41" s="95"/>
      <c r="H41" s="103"/>
    </row>
    <row r="42" spans="1:9">
      <c r="A42" s="100"/>
      <c r="B42" s="101"/>
      <c r="C42" s="95"/>
      <c r="D42" s="103"/>
      <c r="E42" s="103"/>
      <c r="F42" s="103"/>
      <c r="G42" s="95"/>
      <c r="H42" s="103"/>
    </row>
    <row r="43" spans="1:9">
      <c r="A43" s="100"/>
      <c r="B43" s="95"/>
      <c r="C43" s="95"/>
      <c r="D43" s="95"/>
      <c r="E43" s="103"/>
      <c r="F43" s="103"/>
      <c r="G43" s="95"/>
      <c r="H43" s="103"/>
    </row>
    <row r="44" spans="1:9">
      <c r="A44" s="100"/>
      <c r="B44" s="95"/>
      <c r="C44" s="95"/>
      <c r="D44" s="95"/>
      <c r="E44" s="95"/>
      <c r="F44" s="95"/>
      <c r="G44" s="95"/>
      <c r="H44" s="103"/>
    </row>
    <row r="45" spans="1:9">
      <c r="A45" s="100"/>
      <c r="B45" s="95"/>
      <c r="C45" s="95"/>
      <c r="D45" s="95"/>
      <c r="E45" s="95"/>
      <c r="F45" s="95"/>
      <c r="G45" s="95"/>
      <c r="H45" s="103"/>
    </row>
    <row r="46" spans="1:9">
      <c r="A46" s="100"/>
      <c r="B46" s="95"/>
      <c r="C46" s="95"/>
      <c r="D46" s="95"/>
      <c r="E46" s="95"/>
      <c r="F46" s="95"/>
      <c r="G46" s="95"/>
      <c r="H46" s="103"/>
    </row>
    <row r="47" spans="1:9">
      <c r="A47" s="100"/>
      <c r="B47" s="95"/>
      <c r="C47" s="95"/>
      <c r="D47" s="95"/>
      <c r="E47" s="95"/>
      <c r="F47" s="95"/>
      <c r="G47" s="95"/>
      <c r="H47" s="103"/>
    </row>
    <row r="48" spans="1:9">
      <c r="A48" s="100"/>
      <c r="B48" s="95"/>
      <c r="C48" s="95"/>
      <c r="D48" s="95"/>
      <c r="E48" s="95"/>
      <c r="F48" s="95"/>
      <c r="G48" s="95"/>
      <c r="H48" s="103"/>
    </row>
    <row r="49" spans="1:8">
      <c r="A49" s="100"/>
      <c r="B49" s="95"/>
      <c r="C49" s="95"/>
      <c r="D49" s="95"/>
      <c r="E49" s="95"/>
      <c r="F49" s="95"/>
      <c r="G49" s="95"/>
      <c r="H49" s="103"/>
    </row>
    <row r="50" spans="1:8">
      <c r="A50" s="100"/>
      <c r="B50" s="95"/>
      <c r="C50" s="95"/>
      <c r="D50" s="95"/>
      <c r="E50" s="95"/>
      <c r="F50" s="95"/>
      <c r="G50" s="95"/>
      <c r="H50" s="103"/>
    </row>
    <row r="51" spans="1:8">
      <c r="A51" s="100"/>
      <c r="B51" s="95"/>
      <c r="C51" s="95"/>
      <c r="D51" s="95"/>
      <c r="E51" s="95"/>
      <c r="F51" s="95"/>
      <c r="G51" s="95"/>
      <c r="H51" s="103"/>
    </row>
    <row r="52" spans="1:8">
      <c r="A52" s="100"/>
      <c r="B52" s="95"/>
      <c r="C52" s="95"/>
      <c r="D52" s="95"/>
      <c r="E52" s="95"/>
      <c r="F52" s="95"/>
      <c r="G52" s="95"/>
      <c r="H52" s="103"/>
    </row>
    <row r="53" spans="1:8">
      <c r="A53" s="100"/>
      <c r="B53" s="95"/>
      <c r="C53" s="95"/>
      <c r="D53" s="95"/>
      <c r="E53" s="95"/>
      <c r="F53" s="95"/>
      <c r="G53" s="95"/>
      <c r="H53" s="103"/>
    </row>
    <row r="54" spans="1:8">
      <c r="A54" s="100"/>
      <c r="B54" s="95"/>
      <c r="C54" s="95"/>
      <c r="D54" s="95"/>
      <c r="E54" s="95"/>
      <c r="F54" s="95"/>
      <c r="G54" s="103"/>
      <c r="H54" s="103"/>
    </row>
    <row r="55" spans="1:8">
      <c r="A55" s="100"/>
      <c r="B55" s="95"/>
      <c r="C55" s="95"/>
      <c r="D55" s="95"/>
      <c r="E55" s="103"/>
      <c r="F55" s="103"/>
      <c r="G55" s="103"/>
      <c r="H55" s="103"/>
    </row>
    <row r="56" spans="1:8">
      <c r="A56" s="100"/>
      <c r="B56" s="95"/>
      <c r="C56" s="95"/>
      <c r="D56" s="95"/>
      <c r="E56" s="103"/>
      <c r="F56" s="103"/>
      <c r="G56" s="103"/>
      <c r="H56" s="103"/>
    </row>
    <row r="57" spans="1:8">
      <c r="A57" s="100"/>
      <c r="B57" s="95"/>
      <c r="C57" s="95"/>
      <c r="D57" s="95"/>
      <c r="E57" s="103"/>
      <c r="F57" s="103"/>
      <c r="G57" s="103"/>
      <c r="H57" s="103"/>
    </row>
    <row r="58" spans="1:8">
      <c r="A58" s="100"/>
      <c r="B58" s="95"/>
      <c r="C58" s="95"/>
      <c r="D58" s="95"/>
      <c r="E58" s="103"/>
      <c r="F58" s="103"/>
      <c r="G58" s="103"/>
      <c r="H58" s="103"/>
    </row>
    <row r="59" spans="1:8">
      <c r="A59" s="100"/>
      <c r="B59" s="95"/>
      <c r="C59" s="95"/>
      <c r="D59" s="95"/>
      <c r="E59" s="103"/>
      <c r="F59" s="103"/>
      <c r="G59" s="103"/>
      <c r="H59" s="103"/>
    </row>
    <row r="60" spans="1:8">
      <c r="A60" s="100"/>
      <c r="B60" s="95"/>
      <c r="C60" s="95"/>
      <c r="D60" s="95"/>
      <c r="E60" s="103"/>
      <c r="F60" s="103"/>
      <c r="G60" s="103"/>
      <c r="H60" s="103"/>
    </row>
    <row r="61" spans="1:8">
      <c r="A61" s="100"/>
      <c r="B61" s="95"/>
      <c r="C61" s="95"/>
      <c r="D61" s="95"/>
      <c r="E61" s="103"/>
      <c r="F61" s="103"/>
      <c r="G61" s="103"/>
      <c r="H61" s="103"/>
    </row>
    <row r="62" spans="1:8">
      <c r="A62" s="100"/>
      <c r="B62" s="95"/>
      <c r="C62" s="95"/>
      <c r="D62" s="95"/>
      <c r="E62" s="103"/>
      <c r="F62" s="103"/>
      <c r="G62" s="103"/>
      <c r="H62" s="103"/>
    </row>
    <row r="63" spans="1:8">
      <c r="A63" s="100"/>
      <c r="B63" s="95"/>
      <c r="C63" s="95"/>
      <c r="D63" s="95"/>
      <c r="E63" s="103"/>
      <c r="F63" s="103"/>
      <c r="G63" s="103"/>
      <c r="H63" s="103"/>
    </row>
    <row r="64" spans="1:8">
      <c r="A64" s="107"/>
      <c r="B64" s="103"/>
      <c r="C64" s="105"/>
      <c r="D64" s="95"/>
      <c r="E64" s="95"/>
      <c r="F64" s="95"/>
      <c r="G64" s="103"/>
      <c r="H64" s="103"/>
    </row>
    <row r="65" spans="1:8">
      <c r="A65" s="107"/>
      <c r="B65" s="103"/>
      <c r="C65" s="105"/>
      <c r="D65" s="95"/>
      <c r="E65" s="95"/>
      <c r="F65" s="95"/>
      <c r="G65" s="103"/>
      <c r="H65" s="103"/>
    </row>
    <row r="66" spans="1:8">
      <c r="A66" s="107"/>
      <c r="B66" s="103"/>
      <c r="C66" s="105"/>
      <c r="D66" s="106"/>
      <c r="E66" s="101"/>
      <c r="F66" s="101"/>
      <c r="G66" s="103"/>
      <c r="H66" s="103"/>
    </row>
    <row r="67" spans="1:8">
      <c r="A67" s="107"/>
      <c r="B67" s="103"/>
      <c r="C67" s="106"/>
      <c r="D67" s="95"/>
      <c r="E67" s="106"/>
      <c r="F67" s="106"/>
      <c r="G67" s="106"/>
      <c r="H67" s="106"/>
    </row>
    <row r="68" spans="1:8">
      <c r="A68" s="107"/>
      <c r="B68" s="103"/>
      <c r="C68" s="105"/>
      <c r="D68" s="95"/>
      <c r="E68" s="106"/>
      <c r="F68" s="106"/>
      <c r="G68" s="106"/>
      <c r="H68" s="106"/>
    </row>
    <row r="69" spans="1:8">
      <c r="A69" s="107"/>
      <c r="B69" s="103"/>
      <c r="C69" s="106"/>
      <c r="D69" s="95"/>
      <c r="E69" s="106"/>
      <c r="F69" s="106"/>
      <c r="G69" s="106"/>
      <c r="H69" s="106"/>
    </row>
    <row r="70" spans="1:8">
      <c r="A70" s="107"/>
      <c r="B70" s="103"/>
      <c r="C70" s="106"/>
      <c r="D70" s="95"/>
      <c r="E70" s="106"/>
      <c r="F70" s="106"/>
      <c r="G70" s="106"/>
      <c r="H70" s="106"/>
    </row>
    <row r="71" spans="1:8">
      <c r="A71" s="107"/>
      <c r="B71" s="103"/>
      <c r="C71" s="106"/>
      <c r="D71" s="95"/>
      <c r="E71" s="106"/>
      <c r="F71" s="106"/>
      <c r="G71" s="106"/>
      <c r="H71" s="106"/>
    </row>
    <row r="72" spans="1:8">
      <c r="A72" s="107"/>
      <c r="B72" s="103"/>
      <c r="C72" s="105"/>
      <c r="D72" s="95"/>
      <c r="E72" s="106"/>
      <c r="F72" s="106"/>
      <c r="G72" s="106"/>
      <c r="H72" s="106"/>
    </row>
    <row r="73" spans="1:8">
      <c r="A73" s="107"/>
      <c r="B73" s="103"/>
      <c r="C73" s="106"/>
      <c r="D73" s="95"/>
      <c r="E73" s="106"/>
      <c r="F73" s="106"/>
      <c r="G73" s="106"/>
      <c r="H73" s="106"/>
    </row>
    <row r="74" spans="1:8">
      <c r="A74" s="107"/>
      <c r="B74" s="103"/>
      <c r="C74" s="106"/>
      <c r="D74" s="95"/>
      <c r="E74" s="106"/>
      <c r="F74" s="106"/>
      <c r="G74" s="106"/>
      <c r="H74" s="106"/>
    </row>
    <row r="75" spans="1:8">
      <c r="A75" s="107"/>
      <c r="B75" s="103"/>
      <c r="C75" s="106"/>
      <c r="D75" s="95"/>
      <c r="E75" s="106"/>
      <c r="F75" s="106"/>
      <c r="G75" s="106"/>
      <c r="H75" s="106"/>
    </row>
    <row r="76" spans="1:8">
      <c r="A76" s="107"/>
      <c r="B76" s="103"/>
      <c r="C76" s="105"/>
      <c r="D76" s="95"/>
      <c r="E76" s="106"/>
      <c r="F76" s="106"/>
      <c r="G76" s="106"/>
      <c r="H76" s="106"/>
    </row>
    <row r="77" spans="1:8">
      <c r="A77" s="107"/>
      <c r="B77" s="103"/>
      <c r="C77" s="106"/>
      <c r="D77" s="95"/>
      <c r="E77" s="106"/>
      <c r="F77" s="106"/>
      <c r="G77" s="106"/>
      <c r="H77" s="106"/>
    </row>
    <row r="78" spans="1:8">
      <c r="A78" s="107"/>
      <c r="B78" s="103"/>
      <c r="C78" s="106"/>
      <c r="D78" s="95"/>
      <c r="E78" s="106"/>
      <c r="F78" s="106"/>
      <c r="G78" s="106"/>
      <c r="H78" s="106"/>
    </row>
    <row r="79" spans="1:8">
      <c r="A79" s="107"/>
      <c r="B79" s="103"/>
      <c r="C79" s="106"/>
      <c r="D79" s="95"/>
      <c r="E79" s="106"/>
      <c r="F79" s="106"/>
      <c r="G79" s="106"/>
      <c r="H79" s="106"/>
    </row>
    <row r="80" spans="1:8">
      <c r="A80" s="107"/>
      <c r="B80" s="103"/>
      <c r="C80" s="106"/>
      <c r="D80" s="95"/>
      <c r="E80" s="106"/>
      <c r="F80" s="106"/>
      <c r="G80" s="106"/>
      <c r="H80" s="106"/>
    </row>
    <row r="81" spans="1:8">
      <c r="A81" s="107"/>
      <c r="B81" s="103"/>
      <c r="C81" s="106"/>
      <c r="D81" s="95"/>
      <c r="E81" s="106"/>
      <c r="F81" s="106"/>
      <c r="G81" s="106"/>
      <c r="H81" s="106"/>
    </row>
    <row r="82" spans="1:8">
      <c r="A82" s="107"/>
      <c r="B82" s="103"/>
      <c r="C82" s="106"/>
      <c r="D82" s="95"/>
      <c r="E82" s="106"/>
      <c r="F82" s="106"/>
      <c r="G82" s="106"/>
      <c r="H82" s="106"/>
    </row>
    <row r="83" spans="1:8">
      <c r="A83" s="107"/>
      <c r="B83" s="103"/>
      <c r="C83" s="105"/>
      <c r="D83" s="95"/>
      <c r="E83" s="106"/>
      <c r="F83" s="106"/>
      <c r="G83" s="106"/>
      <c r="H83" s="106"/>
    </row>
    <row r="84" spans="1:8">
      <c r="A84" s="107"/>
      <c r="B84" s="103"/>
      <c r="C84" s="106"/>
      <c r="D84" s="95"/>
      <c r="E84" s="106"/>
      <c r="F84" s="106"/>
      <c r="G84" s="106"/>
      <c r="H84" s="106"/>
    </row>
    <row r="85" spans="1:8">
      <c r="A85" s="107"/>
      <c r="B85" s="103"/>
      <c r="C85" s="106"/>
      <c r="D85" s="95"/>
      <c r="E85" s="106"/>
      <c r="F85" s="106"/>
      <c r="G85" s="106"/>
      <c r="H85" s="106"/>
    </row>
    <row r="86" spans="1:8">
      <c r="A86" s="107"/>
      <c r="B86" s="103"/>
      <c r="C86" s="106"/>
      <c r="D86" s="95"/>
      <c r="E86" s="106"/>
      <c r="F86" s="106"/>
      <c r="G86" s="106"/>
      <c r="H86" s="106"/>
    </row>
    <row r="87" spans="1:8">
      <c r="A87" s="107"/>
      <c r="B87" s="103"/>
      <c r="C87" s="106"/>
      <c r="D87" s="95"/>
      <c r="E87" s="106"/>
      <c r="F87" s="106"/>
      <c r="G87" s="106"/>
      <c r="H87" s="106"/>
    </row>
    <row r="88" spans="1:8">
      <c r="A88" s="107"/>
      <c r="B88" s="103"/>
      <c r="C88" s="106"/>
      <c r="D88" s="95"/>
      <c r="E88" s="106"/>
      <c r="F88" s="106"/>
      <c r="G88" s="106"/>
      <c r="H88" s="106"/>
    </row>
    <row r="89" spans="1:8">
      <c r="A89" s="107"/>
      <c r="B89" s="103"/>
      <c r="C89" s="106"/>
      <c r="D89" s="95"/>
      <c r="E89" s="106"/>
      <c r="F89" s="106"/>
      <c r="G89" s="106"/>
      <c r="H89" s="106"/>
    </row>
    <row r="90" spans="1:8">
      <c r="A90" s="107"/>
      <c r="B90" s="103"/>
      <c r="C90" s="106"/>
      <c r="D90" s="95"/>
      <c r="E90" s="106"/>
      <c r="F90" s="106"/>
      <c r="G90" s="106"/>
      <c r="H90" s="106"/>
    </row>
    <row r="91" spans="1:8">
      <c r="A91" s="107"/>
      <c r="B91" s="103"/>
      <c r="C91" s="106"/>
      <c r="D91" s="95"/>
      <c r="E91" s="106"/>
      <c r="F91" s="106"/>
      <c r="G91" s="106"/>
      <c r="H91" s="106"/>
    </row>
    <row r="92" spans="1:8">
      <c r="A92" s="107"/>
      <c r="B92" s="103"/>
      <c r="C92" s="106"/>
      <c r="D92" s="95"/>
      <c r="E92" s="106"/>
      <c r="F92" s="106"/>
      <c r="G92" s="106"/>
      <c r="H92" s="106"/>
    </row>
    <row r="93" spans="1:8">
      <c r="A93" s="107"/>
      <c r="B93" s="103"/>
      <c r="C93" s="106"/>
      <c r="D93" s="95"/>
      <c r="E93" s="106"/>
      <c r="F93" s="106"/>
      <c r="G93" s="106"/>
      <c r="H93" s="106"/>
    </row>
    <row r="94" spans="1:8">
      <c r="A94" s="107"/>
      <c r="B94" s="103"/>
      <c r="C94" s="106"/>
      <c r="D94" s="95"/>
      <c r="E94" s="106"/>
      <c r="F94" s="106"/>
      <c r="G94" s="106"/>
      <c r="H94" s="106"/>
    </row>
    <row r="95" spans="1:8">
      <c r="A95" s="107"/>
      <c r="B95" s="103"/>
      <c r="C95" s="106"/>
      <c r="D95" s="95"/>
      <c r="E95" s="106"/>
      <c r="F95" s="106"/>
      <c r="G95" s="106"/>
      <c r="H95" s="106"/>
    </row>
    <row r="96" spans="1:8">
      <c r="A96" s="107"/>
      <c r="B96" s="103"/>
      <c r="C96" s="106"/>
      <c r="D96" s="95"/>
      <c r="E96" s="106"/>
      <c r="F96" s="106"/>
      <c r="G96" s="106"/>
      <c r="H96" s="106"/>
    </row>
    <row r="97" spans="1:8">
      <c r="A97" s="107"/>
      <c r="B97" s="103"/>
      <c r="C97" s="106"/>
      <c r="D97" s="95"/>
      <c r="E97" s="106"/>
      <c r="F97" s="106"/>
      <c r="G97" s="106"/>
      <c r="H97" s="106"/>
    </row>
    <row r="98" spans="1:8" ht="15.75" thickBot="1">
      <c r="A98" s="108"/>
      <c r="B98" s="109"/>
      <c r="C98" s="110"/>
      <c r="D98" s="111"/>
      <c r="E98" s="110"/>
      <c r="F98" s="110"/>
      <c r="G98" s="110"/>
      <c r="H98" s="110"/>
    </row>
  </sheetData>
  <autoFilter ref="A5:L33">
    <filterColumn colId="0">
      <filters>
        <filter val="Ratlam"/>
      </filters>
    </filterColumn>
  </autoFilter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Sale data final 2023</vt:lpstr>
      <vt:lpstr>Collection</vt:lpstr>
      <vt:lpstr>Sales Return 2023</vt:lpstr>
      <vt:lpstr>Monthly Meeting</vt:lpstr>
      <vt:lpstr>Activity</vt:lpstr>
      <vt:lpstr>Activity Team</vt:lpstr>
      <vt:lpstr>OFD</vt:lpstr>
      <vt:lpstr>Demo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Sharda</dc:creator>
  <cp:lastModifiedBy>M.S SISODIYA</cp:lastModifiedBy>
  <dcterms:created xsi:type="dcterms:W3CDTF">2015-06-05T18:17:20Z</dcterms:created>
  <dcterms:modified xsi:type="dcterms:W3CDTF">2024-01-06T05:38:26Z</dcterms:modified>
</cp:coreProperties>
</file>