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ummary" sheetId="4" r:id="rId1"/>
    <sheet name="Rabi 20-21" sheetId="2" r:id="rId2"/>
    <sheet name="Kharif 2021" sheetId="1" r:id="rId3"/>
  </sheets>
  <calcPr calcId="124519"/>
</workbook>
</file>

<file path=xl/calcChain.xml><?xml version="1.0" encoding="utf-8"?>
<calcChain xmlns="http://schemas.openxmlformats.org/spreadsheetml/2006/main">
  <c r="H20" i="4"/>
  <c r="H22" s="1"/>
  <c r="H21"/>
  <c r="L22"/>
  <c r="K22"/>
  <c r="J22"/>
  <c r="I22"/>
  <c r="J8"/>
  <c r="H8"/>
  <c r="G8"/>
  <c r="F8"/>
  <c r="D15"/>
  <c r="J12" i="2"/>
  <c r="D16"/>
  <c r="H16"/>
  <c r="G16"/>
  <c r="E25" i="4"/>
  <c r="D25"/>
  <c r="M21" s="1"/>
  <c r="K7"/>
  <c r="K6"/>
  <c r="K5"/>
  <c r="I7"/>
  <c r="I6"/>
  <c r="I5"/>
  <c r="G7"/>
  <c r="G6"/>
  <c r="G5"/>
  <c r="E14"/>
  <c r="L20" s="1"/>
  <c r="D14"/>
  <c r="E12"/>
  <c r="D12"/>
  <c r="E10"/>
  <c r="I20" s="1"/>
  <c r="D10"/>
  <c r="E8"/>
  <c r="D8"/>
  <c r="I23" l="1"/>
  <c r="M20"/>
  <c r="M22" s="1"/>
  <c r="K8"/>
  <c r="I8"/>
  <c r="H46" i="2" l="1"/>
  <c r="G46"/>
  <c r="D46"/>
  <c r="H43"/>
  <c r="G43"/>
  <c r="D43"/>
  <c r="J30" i="1" l="1"/>
  <c r="E30"/>
  <c r="D40" i="2"/>
  <c r="H40"/>
  <c r="G40"/>
  <c r="E27" i="1" l="1"/>
  <c r="E22"/>
  <c r="E19"/>
  <c r="J27"/>
  <c r="I27"/>
  <c r="J22"/>
  <c r="I22"/>
  <c r="J19"/>
  <c r="I19"/>
  <c r="D24" i="2" l="1"/>
  <c r="D11"/>
  <c r="H24"/>
  <c r="G24"/>
  <c r="H11"/>
  <c r="G11"/>
</calcChain>
</file>

<file path=xl/sharedStrings.xml><?xml version="1.0" encoding="utf-8"?>
<sst xmlns="http://schemas.openxmlformats.org/spreadsheetml/2006/main" count="248" uniqueCount="153">
  <si>
    <t xml:space="preserve">Farm Wise Productivity Details Kharif 2021 </t>
  </si>
  <si>
    <t>Sr. No.</t>
  </si>
  <si>
    <t>Variety</t>
  </si>
  <si>
    <t xml:space="preserve">Location </t>
  </si>
  <si>
    <t xml:space="preserve">Farmer Name </t>
  </si>
  <si>
    <t>SP Code F*M</t>
  </si>
  <si>
    <t>LOT NO.</t>
  </si>
  <si>
    <t xml:space="preserve">NO. OF BAGS </t>
  </si>
  <si>
    <t>QTY</t>
  </si>
  <si>
    <t>Remarks</t>
  </si>
  <si>
    <t>11E</t>
  </si>
  <si>
    <t>Jamli 2</t>
  </si>
  <si>
    <t>Ghasiyaram Yadav</t>
  </si>
  <si>
    <t>AJ487*AJ488</t>
  </si>
  <si>
    <t>C29989</t>
  </si>
  <si>
    <t>A</t>
  </si>
  <si>
    <t>C29988</t>
  </si>
  <si>
    <t>C29990</t>
  </si>
  <si>
    <t>B</t>
  </si>
  <si>
    <t>Jamli 4</t>
  </si>
  <si>
    <t>Duman singh Chandrakar</t>
  </si>
  <si>
    <t>C29991</t>
  </si>
  <si>
    <t>C29991/2</t>
  </si>
  <si>
    <t>C29992</t>
  </si>
  <si>
    <t>C29992/2</t>
  </si>
  <si>
    <t xml:space="preserve">Pacheda </t>
  </si>
  <si>
    <t>Vinod kumar Sahu</t>
  </si>
  <si>
    <t>C29996</t>
  </si>
  <si>
    <t>C29997</t>
  </si>
  <si>
    <t>C29997/2</t>
  </si>
  <si>
    <t>C29998</t>
  </si>
  <si>
    <t>C29998/2</t>
  </si>
  <si>
    <t>C</t>
  </si>
  <si>
    <t>Sirgidi</t>
  </si>
  <si>
    <t>C29993</t>
  </si>
  <si>
    <t>C29994</t>
  </si>
  <si>
    <t>C29995</t>
  </si>
  <si>
    <t>5A</t>
  </si>
  <si>
    <t>AJ483*AJ484</t>
  </si>
  <si>
    <t>Jhalkhamariya 2</t>
  </si>
  <si>
    <t>Amit Kumar Sahu</t>
  </si>
  <si>
    <t>C30014</t>
  </si>
  <si>
    <t>C30015</t>
  </si>
  <si>
    <t>Redtip</t>
  </si>
  <si>
    <t>Jhalkhamariya 1</t>
  </si>
  <si>
    <t>Hemant Kumar Chandrakar</t>
  </si>
  <si>
    <t>AJ485*AJ486</t>
  </si>
  <si>
    <t>C30026</t>
  </si>
  <si>
    <t>C30027</t>
  </si>
  <si>
    <t>C30026/2</t>
  </si>
  <si>
    <t>Pacheda 1</t>
  </si>
  <si>
    <t>Vinod Kumar Sahu</t>
  </si>
  <si>
    <t>C30028</t>
  </si>
  <si>
    <t>S.No.</t>
  </si>
  <si>
    <t>Varitry</t>
  </si>
  <si>
    <t>STD. AC</t>
  </si>
  <si>
    <t>GOT %</t>
  </si>
  <si>
    <t>Pass Qty</t>
  </si>
  <si>
    <t>Fail Qty</t>
  </si>
  <si>
    <t>100 % Pass</t>
  </si>
  <si>
    <t>Potiya</t>
  </si>
  <si>
    <t>C16816</t>
  </si>
  <si>
    <t>C16817</t>
  </si>
  <si>
    <t>C16793</t>
  </si>
  <si>
    <t>C16794</t>
  </si>
  <si>
    <t>C16794/2</t>
  </si>
  <si>
    <t>C16795</t>
  </si>
  <si>
    <t>C16796</t>
  </si>
  <si>
    <t xml:space="preserve">88.01 % Pass </t>
  </si>
  <si>
    <t>11.99 Fail</t>
  </si>
  <si>
    <t>C16826</t>
  </si>
  <si>
    <t>C16827</t>
  </si>
  <si>
    <t>Jamli 3</t>
  </si>
  <si>
    <t>C16843</t>
  </si>
  <si>
    <t>C16844</t>
  </si>
  <si>
    <t>C16844/2</t>
  </si>
  <si>
    <t>C16847</t>
  </si>
  <si>
    <t xml:space="preserve"> Jhalkhamariya 1</t>
  </si>
  <si>
    <t>C16846</t>
  </si>
  <si>
    <t>C16845</t>
  </si>
  <si>
    <t>C16845/2</t>
  </si>
  <si>
    <t>Std Acre</t>
  </si>
  <si>
    <t>Productivity Total Qty</t>
  </si>
  <si>
    <t>Kharif 2021</t>
  </si>
  <si>
    <t>OP Male</t>
  </si>
  <si>
    <t>C16853</t>
  </si>
  <si>
    <t>Pending..</t>
  </si>
  <si>
    <t>Jhalkhamariya 3</t>
  </si>
  <si>
    <t>C16862</t>
  </si>
  <si>
    <t>C16863</t>
  </si>
  <si>
    <t>C16848</t>
  </si>
  <si>
    <t>C16849</t>
  </si>
  <si>
    <t>C16850</t>
  </si>
  <si>
    <t>C16851</t>
  </si>
  <si>
    <t>C16852</t>
  </si>
  <si>
    <t>Sirgidi Farmer Field</t>
  </si>
  <si>
    <t>C16869</t>
  </si>
  <si>
    <t>C16870</t>
  </si>
  <si>
    <t xml:space="preserve">Sirgidi Farmer </t>
  </si>
  <si>
    <t>C16866</t>
  </si>
  <si>
    <t>C16867</t>
  </si>
  <si>
    <t>Sirgidi Farmer</t>
  </si>
  <si>
    <t>C16864</t>
  </si>
  <si>
    <t>C16865</t>
  </si>
  <si>
    <t>C16868</t>
  </si>
  <si>
    <t>R Line</t>
  </si>
  <si>
    <t>Male</t>
  </si>
  <si>
    <t>Okra</t>
  </si>
  <si>
    <t>Jamli 1</t>
  </si>
  <si>
    <t>Khemram Yadav</t>
  </si>
  <si>
    <t>AJ802</t>
  </si>
  <si>
    <t>C30505</t>
  </si>
  <si>
    <t>No Result</t>
  </si>
  <si>
    <t>C30506</t>
  </si>
  <si>
    <t>AJ083*AJ084</t>
  </si>
  <si>
    <t>AJ079*AJ080</t>
  </si>
  <si>
    <t>AJ081*AJ082</t>
  </si>
  <si>
    <t>AJ101</t>
  </si>
  <si>
    <t>AJ097</t>
  </si>
  <si>
    <t>AJ096</t>
  </si>
  <si>
    <t>AJ098</t>
  </si>
  <si>
    <t>AJ100</t>
  </si>
  <si>
    <t>AJ094</t>
  </si>
  <si>
    <t>AJ095</t>
  </si>
  <si>
    <t>Maize</t>
  </si>
  <si>
    <t>AJ170</t>
  </si>
  <si>
    <t>C18980</t>
  </si>
  <si>
    <t>C18981</t>
  </si>
  <si>
    <t xml:space="preserve">Bajra </t>
  </si>
  <si>
    <t>AJ051*AJ052</t>
  </si>
  <si>
    <t>C18978</t>
  </si>
  <si>
    <t>C18979</t>
  </si>
  <si>
    <t xml:space="preserve"> Rabi 20-21</t>
  </si>
  <si>
    <t>Bajra</t>
  </si>
  <si>
    <t>Total</t>
  </si>
  <si>
    <t>Summary  Rabi 2020-21</t>
  </si>
  <si>
    <t>100 to 99.50 %</t>
  </si>
  <si>
    <t>99.50 to 99.00 %</t>
  </si>
  <si>
    <t>Fail</t>
  </si>
  <si>
    <t>Grand Total</t>
  </si>
  <si>
    <t>Acre</t>
  </si>
  <si>
    <t>Kharif Season 2021</t>
  </si>
  <si>
    <t>Remaks</t>
  </si>
  <si>
    <t>Grand Total Yearly</t>
  </si>
  <si>
    <t>Season</t>
  </si>
  <si>
    <t>Rabi 20-21</t>
  </si>
  <si>
    <t>Female</t>
  </si>
  <si>
    <t>Veg</t>
  </si>
  <si>
    <t>Area</t>
  </si>
  <si>
    <t>Gaurkheda</t>
  </si>
  <si>
    <t>C16824</t>
  </si>
  <si>
    <t>C16825</t>
  </si>
  <si>
    <t>Total Productiivity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</si>
</sst>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5" borderId="5" xfId="0" applyFont="1" applyFill="1" applyBorder="1" applyAlignment="1">
      <alignment horizontal="center" vertical="center"/>
    </xf>
    <xf numFmtId="14" fontId="0" fillId="5" borderId="5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1" fillId="5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2" fontId="4" fillId="0" borderId="5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/>
    <xf numFmtId="2" fontId="1" fillId="5" borderId="4" xfId="0" applyNumberFormat="1" applyFont="1" applyFill="1" applyBorder="1" applyAlignment="1">
      <alignment horizontal="center" vertical="center"/>
    </xf>
    <xf numFmtId="0" fontId="0" fillId="5" borderId="4" xfId="0" applyFill="1" applyBorder="1"/>
    <xf numFmtId="0" fontId="0" fillId="0" borderId="5" xfId="0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2" fontId="6" fillId="5" borderId="9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/>
    </xf>
    <xf numFmtId="2" fontId="1" fillId="9" borderId="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8" xfId="0" applyBorder="1"/>
    <xf numFmtId="0" fontId="1" fillId="3" borderId="24" xfId="0" applyFont="1" applyFill="1" applyBorder="1" applyAlignment="1">
      <alignment horizontal="center"/>
    </xf>
    <xf numFmtId="2" fontId="1" fillId="3" borderId="24" xfId="0" applyNumberFormat="1" applyFont="1" applyFill="1" applyBorder="1" applyAlignment="1">
      <alignment horizontal="center" vertical="center"/>
    </xf>
    <xf numFmtId="0" fontId="1" fillId="3" borderId="24" xfId="0" applyFont="1" applyFill="1" applyBorder="1"/>
    <xf numFmtId="0" fontId="1" fillId="0" borderId="26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9" borderId="4" xfId="0" applyNumberFormat="1" applyFont="1" applyFill="1" applyBorder="1" applyAlignment="1">
      <alignment horizontal="center" vertical="center"/>
    </xf>
    <xf numFmtId="2" fontId="1" fillId="8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1" fillId="5" borderId="29" xfId="0" applyNumberFormat="1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5"/>
  <sheetViews>
    <sheetView tabSelected="1" workbookViewId="0">
      <selection activeCell="B2" sqref="B2:M2"/>
    </sheetView>
  </sheetViews>
  <sheetFormatPr defaultRowHeight="15"/>
  <cols>
    <col min="1" max="1" width="0.140625" customWidth="1"/>
    <col min="2" max="2" width="6.85546875" bestFit="1" customWidth="1"/>
    <col min="3" max="12" width="13.5703125" customWidth="1"/>
    <col min="13" max="13" width="9.28515625" customWidth="1"/>
    <col min="14" max="14" width="13.5703125" customWidth="1"/>
  </cols>
  <sheetData>
    <row r="1" spans="2:13" ht="15.75" thickBot="1"/>
    <row r="2" spans="2:13" ht="19.5" thickBot="1">
      <c r="B2" s="95" t="s">
        <v>135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13">
      <c r="B3" s="109" t="s">
        <v>1</v>
      </c>
      <c r="C3" s="98" t="s">
        <v>2</v>
      </c>
      <c r="D3" s="98" t="s">
        <v>81</v>
      </c>
      <c r="E3" s="111" t="s">
        <v>82</v>
      </c>
      <c r="F3" s="104" t="s">
        <v>136</v>
      </c>
      <c r="G3" s="104"/>
      <c r="H3" s="113" t="s">
        <v>137</v>
      </c>
      <c r="I3" s="113"/>
      <c r="J3" s="106" t="s">
        <v>138</v>
      </c>
      <c r="K3" s="106"/>
      <c r="L3" s="98" t="s">
        <v>9</v>
      </c>
      <c r="M3" s="99"/>
    </row>
    <row r="4" spans="2:13" ht="15.75" thickBot="1">
      <c r="B4" s="110"/>
      <c r="C4" s="100"/>
      <c r="D4" s="100"/>
      <c r="E4" s="112"/>
      <c r="F4" s="105"/>
      <c r="G4" s="105"/>
      <c r="H4" s="114"/>
      <c r="I4" s="114"/>
      <c r="J4" s="107"/>
      <c r="K4" s="107"/>
      <c r="L4" s="100"/>
      <c r="M4" s="101"/>
    </row>
    <row r="5" spans="2:13">
      <c r="B5" s="81">
        <v>1</v>
      </c>
      <c r="C5" s="54" t="s">
        <v>10</v>
      </c>
      <c r="D5" s="82">
        <v>17.580000000000002</v>
      </c>
      <c r="E5" s="82">
        <v>5632</v>
      </c>
      <c r="F5" s="83">
        <v>513</v>
      </c>
      <c r="G5" s="83">
        <f>F5/E5%</f>
        <v>9.1086647727272734</v>
      </c>
      <c r="H5" s="84">
        <v>4444</v>
      </c>
      <c r="I5" s="84">
        <f>H5/E5%</f>
        <v>78.90625</v>
      </c>
      <c r="J5" s="85">
        <v>675</v>
      </c>
      <c r="K5" s="86">
        <f>J5/E5%</f>
        <v>11.985085227272727</v>
      </c>
      <c r="L5" s="54"/>
      <c r="M5" s="87"/>
    </row>
    <row r="6" spans="2:13">
      <c r="B6" s="64">
        <v>2</v>
      </c>
      <c r="C6" s="53" t="s">
        <v>37</v>
      </c>
      <c r="D6" s="33">
        <v>10.98</v>
      </c>
      <c r="E6" s="33">
        <v>4554</v>
      </c>
      <c r="F6" s="67">
        <v>4554</v>
      </c>
      <c r="G6" s="83">
        <f>F6/E6%</f>
        <v>100</v>
      </c>
      <c r="H6" s="62">
        <v>0</v>
      </c>
      <c r="I6" s="84">
        <f>H6/E6%</f>
        <v>0</v>
      </c>
      <c r="J6" s="63">
        <v>0</v>
      </c>
      <c r="K6" s="86">
        <f>J6/E6%</f>
        <v>0</v>
      </c>
      <c r="L6" s="53"/>
      <c r="M6" s="65"/>
    </row>
    <row r="7" spans="2:13">
      <c r="B7" s="64">
        <v>3</v>
      </c>
      <c r="C7" s="53" t="s">
        <v>43</v>
      </c>
      <c r="D7" s="33">
        <v>19.46</v>
      </c>
      <c r="E7" s="33">
        <v>11424</v>
      </c>
      <c r="F7" s="67">
        <v>10704</v>
      </c>
      <c r="G7" s="83">
        <f>F7/E7%</f>
        <v>93.69747899159664</v>
      </c>
      <c r="H7" s="62">
        <v>720</v>
      </c>
      <c r="I7" s="84">
        <f>H7/E7%</f>
        <v>6.302521008403362</v>
      </c>
      <c r="J7" s="63">
        <v>0</v>
      </c>
      <c r="K7" s="86">
        <f>J7/E7%</f>
        <v>0</v>
      </c>
      <c r="L7" s="53"/>
      <c r="M7" s="65"/>
    </row>
    <row r="8" spans="2:13" ht="21" customHeight="1">
      <c r="B8" s="72"/>
      <c r="C8" s="9" t="s">
        <v>134</v>
      </c>
      <c r="D8" s="36">
        <f>SUM(D5:D7)</f>
        <v>48.02</v>
      </c>
      <c r="E8" s="36">
        <f>SUM(E5:E7)</f>
        <v>21610</v>
      </c>
      <c r="F8" s="36">
        <f>SUM(F5:F7)</f>
        <v>15771</v>
      </c>
      <c r="G8" s="36">
        <f>F8/E8%</f>
        <v>72.980101804720036</v>
      </c>
      <c r="H8" s="36">
        <f>SUM(H5:H7)</f>
        <v>5164</v>
      </c>
      <c r="I8" s="36">
        <f>H8/E8%</f>
        <v>23.896344285053218</v>
      </c>
      <c r="J8" s="36">
        <f>SUM(J5:J7)</f>
        <v>675</v>
      </c>
      <c r="K8" s="36">
        <f>J8/E8%</f>
        <v>3.1235539102267471</v>
      </c>
      <c r="L8" s="9"/>
      <c r="M8" s="73"/>
    </row>
    <row r="9" spans="2:13">
      <c r="B9" s="64">
        <v>4</v>
      </c>
      <c r="C9" s="53" t="s">
        <v>105</v>
      </c>
      <c r="D9" s="33">
        <v>19.91</v>
      </c>
      <c r="E9" s="33">
        <v>50191</v>
      </c>
      <c r="F9" s="34">
        <v>50191</v>
      </c>
      <c r="G9" s="34">
        <v>100</v>
      </c>
      <c r="H9" s="34">
        <v>0</v>
      </c>
      <c r="I9" s="34">
        <v>0</v>
      </c>
      <c r="J9" s="63">
        <v>0</v>
      </c>
      <c r="K9" s="52">
        <v>0</v>
      </c>
      <c r="L9" s="53"/>
      <c r="M9" s="65"/>
    </row>
    <row r="10" spans="2:13" ht="21" customHeight="1">
      <c r="B10" s="74"/>
      <c r="C10" s="9" t="s">
        <v>134</v>
      </c>
      <c r="D10" s="36">
        <f>D9</f>
        <v>19.91</v>
      </c>
      <c r="E10" s="36">
        <f>E9</f>
        <v>50191</v>
      </c>
      <c r="F10" s="36"/>
      <c r="G10" s="36"/>
      <c r="H10" s="36"/>
      <c r="I10" s="36"/>
      <c r="J10" s="36"/>
      <c r="K10" s="36"/>
      <c r="L10" s="36"/>
      <c r="M10" s="75"/>
    </row>
    <row r="11" spans="2:13">
      <c r="B11" s="76">
        <v>1</v>
      </c>
      <c r="C11" s="51" t="s">
        <v>124</v>
      </c>
      <c r="D11" s="58">
        <v>3</v>
      </c>
      <c r="E11" s="57">
        <v>4290</v>
      </c>
      <c r="F11" s="55"/>
      <c r="G11" s="34"/>
      <c r="H11" s="34"/>
      <c r="I11" s="34"/>
      <c r="J11" s="52"/>
      <c r="K11" s="52"/>
      <c r="L11" s="38"/>
      <c r="M11" s="77"/>
    </row>
    <row r="12" spans="2:13" ht="18.75" customHeight="1">
      <c r="B12" s="72"/>
      <c r="C12" s="9" t="s">
        <v>134</v>
      </c>
      <c r="D12" s="36">
        <f>SUM(D11)</f>
        <v>3</v>
      </c>
      <c r="E12" s="9">
        <f>SUM(E11)</f>
        <v>4290</v>
      </c>
      <c r="F12" s="9"/>
      <c r="G12" s="36"/>
      <c r="H12" s="36"/>
      <c r="I12" s="36"/>
      <c r="J12" s="36"/>
      <c r="K12" s="36"/>
      <c r="L12" s="36"/>
      <c r="M12" s="75"/>
    </row>
    <row r="13" spans="2:13">
      <c r="B13" s="76">
        <v>1</v>
      </c>
      <c r="C13" s="51" t="s">
        <v>133</v>
      </c>
      <c r="D13" s="58">
        <v>1.5</v>
      </c>
      <c r="E13" s="58">
        <v>153.5</v>
      </c>
      <c r="F13" s="55"/>
      <c r="G13" s="34"/>
      <c r="H13" s="34"/>
      <c r="I13" s="34"/>
      <c r="J13" s="52"/>
      <c r="K13" s="52"/>
      <c r="L13" s="38"/>
      <c r="M13" s="77"/>
    </row>
    <row r="14" spans="2:13" ht="22.5" customHeight="1">
      <c r="B14" s="72"/>
      <c r="C14" s="9" t="s">
        <v>134</v>
      </c>
      <c r="D14" s="36">
        <f>SUM(D13)</f>
        <v>1.5</v>
      </c>
      <c r="E14" s="36">
        <f>SUM(E13)</f>
        <v>153.5</v>
      </c>
      <c r="F14" s="9"/>
      <c r="G14" s="36"/>
      <c r="H14" s="36"/>
      <c r="I14" s="36"/>
      <c r="J14" s="36"/>
      <c r="K14" s="36"/>
      <c r="L14" s="36"/>
      <c r="M14" s="75"/>
    </row>
    <row r="15" spans="2:13" ht="24" customHeight="1" thickBot="1">
      <c r="B15" s="108" t="s">
        <v>139</v>
      </c>
      <c r="C15" s="102"/>
      <c r="D15" s="79">
        <f>D14+D12+D10+D8</f>
        <v>72.430000000000007</v>
      </c>
      <c r="E15" s="78" t="s">
        <v>140</v>
      </c>
      <c r="F15" s="80"/>
      <c r="G15" s="80"/>
      <c r="H15" s="80"/>
      <c r="I15" s="80"/>
      <c r="J15" s="80"/>
      <c r="K15" s="80"/>
      <c r="L15" s="102"/>
      <c r="M15" s="103"/>
    </row>
    <row r="17" spans="2:13" ht="15.75" thickBot="1"/>
    <row r="18" spans="2:13" ht="18.75">
      <c r="B18" s="115" t="s">
        <v>141</v>
      </c>
      <c r="C18" s="116"/>
      <c r="D18" s="116"/>
      <c r="E18" s="116"/>
      <c r="F18" s="117"/>
      <c r="G18" s="119" t="s">
        <v>143</v>
      </c>
      <c r="H18" s="120"/>
      <c r="I18" s="120"/>
      <c r="J18" s="120"/>
      <c r="K18" s="120"/>
      <c r="L18" s="120"/>
      <c r="M18" s="121"/>
    </row>
    <row r="19" spans="2:13">
      <c r="B19" s="122" t="s">
        <v>1</v>
      </c>
      <c r="C19" s="123" t="s">
        <v>2</v>
      </c>
      <c r="D19" s="124" t="s">
        <v>81</v>
      </c>
      <c r="E19" s="125" t="s">
        <v>82</v>
      </c>
      <c r="F19" s="118" t="s">
        <v>142</v>
      </c>
      <c r="G19" s="56" t="s">
        <v>144</v>
      </c>
      <c r="H19" s="56" t="s">
        <v>146</v>
      </c>
      <c r="I19" s="56" t="s">
        <v>106</v>
      </c>
      <c r="J19" s="56" t="s">
        <v>147</v>
      </c>
      <c r="K19" s="56" t="s">
        <v>124</v>
      </c>
      <c r="L19" s="66" t="s">
        <v>133</v>
      </c>
      <c r="M19" s="66" t="s">
        <v>148</v>
      </c>
    </row>
    <row r="20" spans="2:13">
      <c r="B20" s="122"/>
      <c r="C20" s="123"/>
      <c r="D20" s="98"/>
      <c r="E20" s="111"/>
      <c r="F20" s="99"/>
      <c r="G20" s="57" t="s">
        <v>145</v>
      </c>
      <c r="H20" s="58">
        <f>E8</f>
        <v>21610</v>
      </c>
      <c r="I20" s="58">
        <f>E10</f>
        <v>50191</v>
      </c>
      <c r="J20" s="58">
        <v>0</v>
      </c>
      <c r="K20" s="57">
        <v>2000</v>
      </c>
      <c r="L20" s="88">
        <f>E14</f>
        <v>153.5</v>
      </c>
      <c r="M20" s="88">
        <f>D15</f>
        <v>72.430000000000007</v>
      </c>
    </row>
    <row r="21" spans="2:13">
      <c r="B21" s="64">
        <v>1</v>
      </c>
      <c r="C21" s="53" t="s">
        <v>10</v>
      </c>
      <c r="D21" s="33">
        <v>34.39</v>
      </c>
      <c r="E21" s="33">
        <v>18109</v>
      </c>
      <c r="F21" s="65" t="s">
        <v>112</v>
      </c>
      <c r="G21" s="58" t="s">
        <v>83</v>
      </c>
      <c r="H21" s="58">
        <f>E21+E22+E23</f>
        <v>21483.4</v>
      </c>
      <c r="I21" s="57">
        <v>0</v>
      </c>
      <c r="J21" s="58">
        <v>2075</v>
      </c>
      <c r="K21" s="57">
        <v>0</v>
      </c>
      <c r="L21" s="89">
        <v>0</v>
      </c>
      <c r="M21" s="88">
        <f>D25</f>
        <v>52.6</v>
      </c>
    </row>
    <row r="22" spans="2:13" ht="15.75" thickBot="1">
      <c r="B22" s="64">
        <v>2</v>
      </c>
      <c r="C22" s="53" t="s">
        <v>37</v>
      </c>
      <c r="D22" s="35">
        <v>4.84</v>
      </c>
      <c r="E22" s="35">
        <v>686.9</v>
      </c>
      <c r="F22" s="65" t="s">
        <v>112</v>
      </c>
      <c r="G22" s="94"/>
      <c r="H22" s="94">
        <f t="shared" ref="H22:M22" si="0">SUM(H20:H21)</f>
        <v>43093.4</v>
      </c>
      <c r="I22" s="94">
        <f t="shared" si="0"/>
        <v>50191</v>
      </c>
      <c r="J22" s="94">
        <f t="shared" si="0"/>
        <v>2075</v>
      </c>
      <c r="K22" s="94">
        <f t="shared" si="0"/>
        <v>2000</v>
      </c>
      <c r="L22" s="36">
        <f t="shared" si="0"/>
        <v>153.5</v>
      </c>
      <c r="M22" s="93">
        <f t="shared" si="0"/>
        <v>125.03</v>
      </c>
    </row>
    <row r="23" spans="2:13" ht="15.75" thickBot="1">
      <c r="B23" s="64">
        <v>3</v>
      </c>
      <c r="C23" s="53" t="s">
        <v>43</v>
      </c>
      <c r="D23" s="35">
        <v>8.1199999999999992</v>
      </c>
      <c r="E23" s="35">
        <v>2687.5</v>
      </c>
      <c r="F23" s="65" t="s">
        <v>112</v>
      </c>
      <c r="G23" s="160" t="s">
        <v>152</v>
      </c>
      <c r="H23" s="159"/>
      <c r="I23" s="157">
        <f>H22+I22+J22+K22+L22</f>
        <v>97512.9</v>
      </c>
      <c r="J23" s="158"/>
      <c r="K23" s="159"/>
    </row>
    <row r="24" spans="2:13">
      <c r="B24" s="90">
        <v>4</v>
      </c>
      <c r="C24" s="91" t="s">
        <v>107</v>
      </c>
      <c r="D24" s="92">
        <v>5.25</v>
      </c>
      <c r="E24" s="92">
        <v>2075</v>
      </c>
      <c r="F24" s="65" t="s">
        <v>112</v>
      </c>
    </row>
    <row r="25" spans="2:13" ht="15.75" thickBot="1">
      <c r="B25" s="68"/>
      <c r="C25" s="69" t="s">
        <v>134</v>
      </c>
      <c r="D25" s="70">
        <f>SUM(D21:D24)</f>
        <v>52.6</v>
      </c>
      <c r="E25" s="70">
        <f>SUM(E21:E24)</f>
        <v>23558.400000000001</v>
      </c>
      <c r="F25" s="71"/>
    </row>
  </sheetData>
  <mergeCells count="20">
    <mergeCell ref="C19:C20"/>
    <mergeCell ref="D19:D20"/>
    <mergeCell ref="E19:E20"/>
    <mergeCell ref="G23:H23"/>
    <mergeCell ref="I23:K23"/>
    <mergeCell ref="B2:M2"/>
    <mergeCell ref="L3:M4"/>
    <mergeCell ref="L15:M15"/>
    <mergeCell ref="F3:G4"/>
    <mergeCell ref="J3:K4"/>
    <mergeCell ref="B15:C15"/>
    <mergeCell ref="B3:B4"/>
    <mergeCell ref="C3:C4"/>
    <mergeCell ref="D3:D4"/>
    <mergeCell ref="E3:E4"/>
    <mergeCell ref="H3:I4"/>
    <mergeCell ref="B18:F18"/>
    <mergeCell ref="F19:F20"/>
    <mergeCell ref="G18:M18"/>
    <mergeCell ref="B19:B20"/>
  </mergeCells>
  <pageMargins left="0.2" right="0.16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opLeftCell="A25" workbookViewId="0">
      <selection activeCell="D14" sqref="D14:D15"/>
    </sheetView>
  </sheetViews>
  <sheetFormatPr defaultRowHeight="15"/>
  <cols>
    <col min="1" max="1" width="5.85546875" style="30" customWidth="1"/>
    <col min="2" max="2" width="8.42578125" style="30" bestFit="1" customWidth="1"/>
    <col min="3" max="3" width="18.42578125" style="30" bestFit="1" customWidth="1"/>
    <col min="4" max="4" width="6.7109375" style="30" bestFit="1" customWidth="1"/>
    <col min="5" max="5" width="12" style="30" bestFit="1" customWidth="1"/>
    <col min="6" max="6" width="10" style="30" customWidth="1"/>
    <col min="7" max="7" width="10.28515625" style="30" customWidth="1"/>
    <col min="8" max="8" width="12.7109375" style="30" customWidth="1"/>
    <col min="9" max="9" width="11.42578125" style="30" bestFit="1" customWidth="1"/>
    <col min="10" max="10" width="16" style="30" bestFit="1" customWidth="1"/>
    <col min="11" max="11" width="18.42578125" style="30" bestFit="1" customWidth="1"/>
    <col min="12" max="16384" width="9.140625" style="30"/>
  </cols>
  <sheetData>
    <row r="1" spans="1:11" ht="11.25" customHeight="1"/>
    <row r="2" spans="1:11" ht="21">
      <c r="A2" s="142" t="s">
        <v>132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5" customFormat="1" ht="25.5">
      <c r="A3" s="13" t="s">
        <v>53</v>
      </c>
      <c r="B3" s="14" t="s">
        <v>54</v>
      </c>
      <c r="C3" s="13" t="s">
        <v>3</v>
      </c>
      <c r="D3" s="14" t="s">
        <v>55</v>
      </c>
      <c r="E3" s="14"/>
      <c r="F3" s="13" t="s">
        <v>6</v>
      </c>
      <c r="G3" s="14" t="s">
        <v>7</v>
      </c>
      <c r="H3" s="13" t="s">
        <v>8</v>
      </c>
      <c r="I3" s="13" t="s">
        <v>56</v>
      </c>
      <c r="J3" s="13" t="s">
        <v>57</v>
      </c>
      <c r="K3" s="13" t="s">
        <v>58</v>
      </c>
    </row>
    <row r="4" spans="1:11" s="31" customFormat="1">
      <c r="A4" s="137">
        <v>1</v>
      </c>
      <c r="B4" s="138" t="s">
        <v>10</v>
      </c>
      <c r="C4" s="134" t="s">
        <v>60</v>
      </c>
      <c r="D4" s="144">
        <v>6.13</v>
      </c>
      <c r="E4" s="144" t="s">
        <v>114</v>
      </c>
      <c r="F4" s="6" t="s">
        <v>61</v>
      </c>
      <c r="G4" s="8">
        <v>49</v>
      </c>
      <c r="H4" s="5">
        <v>1216</v>
      </c>
      <c r="I4" s="16">
        <v>99.333333333333329</v>
      </c>
      <c r="J4" s="143">
        <v>4957</v>
      </c>
      <c r="K4" s="143">
        <v>675</v>
      </c>
    </row>
    <row r="5" spans="1:11" s="31" customFormat="1">
      <c r="A5" s="137"/>
      <c r="B5" s="138"/>
      <c r="C5" s="134"/>
      <c r="D5" s="144"/>
      <c r="E5" s="144"/>
      <c r="F5" s="6" t="s">
        <v>62</v>
      </c>
      <c r="G5" s="8">
        <v>18</v>
      </c>
      <c r="H5" s="5">
        <v>450</v>
      </c>
      <c r="I5" s="16">
        <v>99.110671936758891</v>
      </c>
      <c r="J5" s="143"/>
      <c r="K5" s="143"/>
    </row>
    <row r="6" spans="1:11" s="31" customFormat="1">
      <c r="A6" s="137">
        <v>2</v>
      </c>
      <c r="B6" s="138" t="s">
        <v>10</v>
      </c>
      <c r="C6" s="134" t="s">
        <v>11</v>
      </c>
      <c r="D6" s="144">
        <v>8.1300000000000008</v>
      </c>
      <c r="E6" s="144" t="s">
        <v>114</v>
      </c>
      <c r="F6" s="6" t="s">
        <v>63</v>
      </c>
      <c r="G6" s="8">
        <v>49</v>
      </c>
      <c r="H6" s="5">
        <v>1470</v>
      </c>
      <c r="I6" s="16">
        <v>99.42</v>
      </c>
      <c r="J6" s="143"/>
      <c r="K6" s="143"/>
    </row>
    <row r="7" spans="1:11" s="31" customFormat="1">
      <c r="A7" s="137"/>
      <c r="B7" s="138"/>
      <c r="C7" s="134"/>
      <c r="D7" s="144"/>
      <c r="E7" s="144"/>
      <c r="F7" s="6" t="s">
        <v>64</v>
      </c>
      <c r="G7" s="8">
        <v>27</v>
      </c>
      <c r="H7" s="5">
        <v>675</v>
      </c>
      <c r="I7" s="23">
        <v>97.641921397379917</v>
      </c>
      <c r="J7" s="143"/>
      <c r="K7" s="143"/>
    </row>
    <row r="8" spans="1:11" s="31" customFormat="1">
      <c r="A8" s="137"/>
      <c r="B8" s="138"/>
      <c r="C8" s="134"/>
      <c r="D8" s="144"/>
      <c r="E8" s="144"/>
      <c r="F8" s="6" t="s">
        <v>65</v>
      </c>
      <c r="G8" s="8">
        <v>25</v>
      </c>
      <c r="H8" s="5">
        <v>733</v>
      </c>
      <c r="I8" s="17">
        <v>99.355358581788877</v>
      </c>
      <c r="J8" s="143"/>
      <c r="K8" s="143"/>
    </row>
    <row r="9" spans="1:11" s="31" customFormat="1">
      <c r="A9" s="137">
        <v>3</v>
      </c>
      <c r="B9" s="138" t="s">
        <v>10</v>
      </c>
      <c r="C9" s="134" t="s">
        <v>19</v>
      </c>
      <c r="D9" s="144">
        <v>3.32</v>
      </c>
      <c r="E9" s="144" t="s">
        <v>114</v>
      </c>
      <c r="F9" s="6" t="s">
        <v>66</v>
      </c>
      <c r="G9" s="8">
        <v>23</v>
      </c>
      <c r="H9" s="8">
        <v>575</v>
      </c>
      <c r="I9" s="17">
        <v>99.487508007687381</v>
      </c>
      <c r="J9" s="143"/>
      <c r="K9" s="143"/>
    </row>
    <row r="10" spans="1:11" s="31" customFormat="1">
      <c r="A10" s="137"/>
      <c r="B10" s="138"/>
      <c r="C10" s="134"/>
      <c r="D10" s="144"/>
      <c r="E10" s="144"/>
      <c r="F10" s="6" t="s">
        <v>67</v>
      </c>
      <c r="G10" s="8">
        <v>21</v>
      </c>
      <c r="H10" s="8">
        <v>513</v>
      </c>
      <c r="I10" s="17">
        <v>99.69088098918084</v>
      </c>
      <c r="J10" s="143"/>
      <c r="K10" s="143"/>
    </row>
    <row r="11" spans="1:11" s="31" customFormat="1">
      <c r="A11" s="18"/>
      <c r="B11" s="19"/>
      <c r="C11" s="20"/>
      <c r="D11" s="25">
        <f>SUM(D4:D10)</f>
        <v>17.580000000000002</v>
      </c>
      <c r="E11" s="25"/>
      <c r="F11" s="20"/>
      <c r="G11" s="21">
        <f>SUM(G4:G10)</f>
        <v>212</v>
      </c>
      <c r="H11" s="21">
        <f>SUM(H4:H10)</f>
        <v>5632</v>
      </c>
      <c r="I11" s="18"/>
      <c r="J11" s="21" t="s">
        <v>68</v>
      </c>
      <c r="K11" s="21" t="s">
        <v>69</v>
      </c>
    </row>
    <row r="12" spans="1:11" s="31" customFormat="1">
      <c r="A12" s="137">
        <v>4</v>
      </c>
      <c r="B12" s="138" t="s">
        <v>37</v>
      </c>
      <c r="C12" s="138" t="s">
        <v>39</v>
      </c>
      <c r="D12" s="144">
        <v>5</v>
      </c>
      <c r="E12" s="144" t="s">
        <v>115</v>
      </c>
      <c r="F12" s="6" t="s">
        <v>70</v>
      </c>
      <c r="G12" s="8">
        <v>66</v>
      </c>
      <c r="H12" s="5">
        <v>1650</v>
      </c>
      <c r="I12" s="17">
        <v>99.843137254901961</v>
      </c>
      <c r="J12" s="147">
        <f>H16</f>
        <v>4554</v>
      </c>
      <c r="K12" s="147">
        <v>0</v>
      </c>
    </row>
    <row r="13" spans="1:11" s="31" customFormat="1">
      <c r="A13" s="137"/>
      <c r="B13" s="138"/>
      <c r="C13" s="138"/>
      <c r="D13" s="144"/>
      <c r="E13" s="144"/>
      <c r="F13" s="6" t="s">
        <v>71</v>
      </c>
      <c r="G13" s="8">
        <v>22</v>
      </c>
      <c r="H13" s="5">
        <v>532</v>
      </c>
      <c r="I13" s="17">
        <v>99.914821124361154</v>
      </c>
      <c r="J13" s="148"/>
      <c r="K13" s="148"/>
    </row>
    <row r="14" spans="1:11" s="31" customFormat="1">
      <c r="A14" s="137">
        <v>5</v>
      </c>
      <c r="B14" s="138" t="s">
        <v>37</v>
      </c>
      <c r="C14" s="134" t="s">
        <v>149</v>
      </c>
      <c r="D14" s="134">
        <v>5.98</v>
      </c>
      <c r="E14" s="134" t="s">
        <v>115</v>
      </c>
      <c r="F14" s="59" t="s">
        <v>150</v>
      </c>
      <c r="G14" s="61">
        <v>37</v>
      </c>
      <c r="H14" s="60">
        <v>925</v>
      </c>
      <c r="I14" s="16">
        <v>99.88</v>
      </c>
      <c r="J14" s="148"/>
      <c r="K14" s="148"/>
    </row>
    <row r="15" spans="1:11" s="31" customFormat="1">
      <c r="A15" s="137"/>
      <c r="B15" s="138"/>
      <c r="C15" s="134"/>
      <c r="D15" s="134"/>
      <c r="E15" s="134"/>
      <c r="F15" s="59" t="s">
        <v>151</v>
      </c>
      <c r="G15" s="61">
        <v>58</v>
      </c>
      <c r="H15" s="60">
        <v>1447</v>
      </c>
      <c r="I15" s="17">
        <v>99.695121951219505</v>
      </c>
      <c r="J15" s="149"/>
      <c r="K15" s="149"/>
    </row>
    <row r="16" spans="1:11" s="31" customFormat="1">
      <c r="A16" s="18"/>
      <c r="B16" s="19"/>
      <c r="C16" s="19"/>
      <c r="D16" s="21">
        <f>SUM(D12:D15)</f>
        <v>10.98</v>
      </c>
      <c r="E16" s="25"/>
      <c r="F16" s="20"/>
      <c r="G16" s="21">
        <f>SUM(G12:G15)</f>
        <v>183</v>
      </c>
      <c r="H16" s="21">
        <f>SUM(H12:H15)</f>
        <v>4554</v>
      </c>
      <c r="I16" s="18"/>
      <c r="J16" s="21" t="s">
        <v>59</v>
      </c>
      <c r="K16" s="32">
        <v>0</v>
      </c>
    </row>
    <row r="17" spans="1:11" s="31" customFormat="1">
      <c r="A17" s="137">
        <v>1</v>
      </c>
      <c r="B17" s="138" t="s">
        <v>43</v>
      </c>
      <c r="C17" s="134" t="s">
        <v>72</v>
      </c>
      <c r="D17" s="144">
        <v>13.24</v>
      </c>
      <c r="E17" s="144" t="s">
        <v>116</v>
      </c>
      <c r="F17" s="6" t="s">
        <v>73</v>
      </c>
      <c r="G17" s="8">
        <v>99</v>
      </c>
      <c r="H17" s="5">
        <v>2954</v>
      </c>
      <c r="I17" s="16">
        <v>100</v>
      </c>
      <c r="J17" s="145">
        <v>11424</v>
      </c>
      <c r="K17" s="145">
        <v>0</v>
      </c>
    </row>
    <row r="18" spans="1:11" s="31" customFormat="1">
      <c r="A18" s="137"/>
      <c r="B18" s="138"/>
      <c r="C18" s="134"/>
      <c r="D18" s="144"/>
      <c r="E18" s="144"/>
      <c r="F18" s="6" t="s">
        <v>74</v>
      </c>
      <c r="G18" s="8">
        <v>73</v>
      </c>
      <c r="H18" s="5">
        <v>2190</v>
      </c>
      <c r="I18" s="16">
        <v>99.731002017484869</v>
      </c>
      <c r="J18" s="145"/>
      <c r="K18" s="145"/>
    </row>
    <row r="19" spans="1:11" s="31" customFormat="1">
      <c r="A19" s="137"/>
      <c r="B19" s="138"/>
      <c r="C19" s="134"/>
      <c r="D19" s="144"/>
      <c r="E19" s="144"/>
      <c r="F19" s="6" t="s">
        <v>75</v>
      </c>
      <c r="G19" s="8">
        <v>24</v>
      </c>
      <c r="H19" s="5">
        <v>720</v>
      </c>
      <c r="I19" s="16">
        <v>99.04</v>
      </c>
      <c r="J19" s="145"/>
      <c r="K19" s="145"/>
    </row>
    <row r="20" spans="1:11" s="31" customFormat="1">
      <c r="A20" s="5">
        <v>2</v>
      </c>
      <c r="B20" s="22" t="s">
        <v>43</v>
      </c>
      <c r="C20" s="6" t="s">
        <v>50</v>
      </c>
      <c r="D20" s="144"/>
      <c r="E20" s="144"/>
      <c r="F20" s="6" t="s">
        <v>76</v>
      </c>
      <c r="G20" s="8">
        <v>72</v>
      </c>
      <c r="H20" s="5">
        <v>2160</v>
      </c>
      <c r="I20" s="16">
        <v>99.54</v>
      </c>
      <c r="J20" s="145"/>
      <c r="K20" s="145"/>
    </row>
    <row r="21" spans="1:11" s="31" customFormat="1">
      <c r="A21" s="137">
        <v>3</v>
      </c>
      <c r="B21" s="138" t="s">
        <v>43</v>
      </c>
      <c r="C21" s="134" t="s">
        <v>77</v>
      </c>
      <c r="D21" s="144">
        <v>6.22</v>
      </c>
      <c r="E21" s="144" t="s">
        <v>116</v>
      </c>
      <c r="F21" s="6" t="s">
        <v>78</v>
      </c>
      <c r="G21" s="8">
        <v>56</v>
      </c>
      <c r="H21" s="5">
        <v>1680</v>
      </c>
      <c r="I21" s="16">
        <v>99.826889786497404</v>
      </c>
      <c r="J21" s="145"/>
      <c r="K21" s="145"/>
    </row>
    <row r="22" spans="1:11" s="31" customFormat="1">
      <c r="A22" s="137"/>
      <c r="B22" s="138"/>
      <c r="C22" s="134"/>
      <c r="D22" s="144"/>
      <c r="E22" s="144"/>
      <c r="F22" s="6" t="s">
        <v>79</v>
      </c>
      <c r="G22" s="8">
        <v>57</v>
      </c>
      <c r="H22" s="5">
        <v>1710</v>
      </c>
      <c r="I22" s="17">
        <v>99.657768651608492</v>
      </c>
      <c r="J22" s="145"/>
      <c r="K22" s="145"/>
    </row>
    <row r="23" spans="1:11" s="31" customFormat="1">
      <c r="A23" s="137"/>
      <c r="B23" s="138"/>
      <c r="C23" s="134"/>
      <c r="D23" s="144"/>
      <c r="E23" s="144"/>
      <c r="F23" s="6" t="s">
        <v>80</v>
      </c>
      <c r="G23" s="8">
        <v>1</v>
      </c>
      <c r="H23" s="5">
        <v>10</v>
      </c>
      <c r="I23" s="17">
        <v>99.543080939947785</v>
      </c>
      <c r="J23" s="145"/>
      <c r="K23" s="145"/>
    </row>
    <row r="24" spans="1:11" s="31" customFormat="1" ht="15.75">
      <c r="A24" s="146"/>
      <c r="B24" s="146"/>
      <c r="C24" s="146"/>
      <c r="D24" s="29">
        <f>SUM(D17:D23)</f>
        <v>19.46</v>
      </c>
      <c r="E24" s="29"/>
      <c r="F24" s="24"/>
      <c r="G24" s="25">
        <f>SUM(G17:G23)</f>
        <v>382</v>
      </c>
      <c r="H24" s="25">
        <f>SUM(H17:H23)</f>
        <v>11424</v>
      </c>
      <c r="I24" s="26"/>
      <c r="J24" s="27" t="s">
        <v>59</v>
      </c>
      <c r="K24" s="26">
        <v>0</v>
      </c>
    </row>
    <row r="25" spans="1:11">
      <c r="A25" s="5">
        <v>1</v>
      </c>
      <c r="B25" s="22" t="s">
        <v>84</v>
      </c>
      <c r="C25" s="6" t="s">
        <v>19</v>
      </c>
      <c r="D25" s="6">
        <v>1.26</v>
      </c>
      <c r="E25" s="6" t="s">
        <v>117</v>
      </c>
      <c r="F25" s="6" t="s">
        <v>85</v>
      </c>
      <c r="G25" s="8">
        <v>89</v>
      </c>
      <c r="H25" s="5">
        <v>2670</v>
      </c>
      <c r="I25" s="37">
        <v>100</v>
      </c>
      <c r="J25" s="6"/>
      <c r="K25" s="38"/>
    </row>
    <row r="26" spans="1:11">
      <c r="A26" s="137">
        <v>3</v>
      </c>
      <c r="B26" s="138" t="s">
        <v>84</v>
      </c>
      <c r="C26" s="134" t="s">
        <v>87</v>
      </c>
      <c r="D26" s="134">
        <v>2.5</v>
      </c>
      <c r="E26" s="134" t="s">
        <v>118</v>
      </c>
      <c r="F26" s="6" t="s">
        <v>88</v>
      </c>
      <c r="G26" s="8">
        <v>108</v>
      </c>
      <c r="H26" s="5">
        <v>3220</v>
      </c>
      <c r="I26" s="37">
        <v>100</v>
      </c>
      <c r="J26" s="6"/>
      <c r="K26" s="38"/>
    </row>
    <row r="27" spans="1:11">
      <c r="A27" s="137"/>
      <c r="B27" s="138"/>
      <c r="C27" s="134"/>
      <c r="D27" s="134"/>
      <c r="E27" s="134"/>
      <c r="F27" s="6" t="s">
        <v>89</v>
      </c>
      <c r="G27" s="8">
        <v>50</v>
      </c>
      <c r="H27" s="5">
        <v>1480</v>
      </c>
      <c r="I27" s="37">
        <v>99.841017488076318</v>
      </c>
      <c r="J27" s="6"/>
      <c r="K27" s="38"/>
    </row>
    <row r="28" spans="1:11">
      <c r="A28" s="137">
        <v>6</v>
      </c>
      <c r="B28" s="138" t="s">
        <v>84</v>
      </c>
      <c r="C28" s="134" t="s">
        <v>19</v>
      </c>
      <c r="D28" s="134">
        <v>2.36</v>
      </c>
      <c r="E28" s="134" t="s">
        <v>119</v>
      </c>
      <c r="F28" s="6" t="s">
        <v>90</v>
      </c>
      <c r="G28" s="8">
        <v>109</v>
      </c>
      <c r="H28" s="5">
        <v>3270</v>
      </c>
      <c r="I28" s="37">
        <v>99.775952203136669</v>
      </c>
      <c r="J28" s="6"/>
      <c r="K28" s="38"/>
    </row>
    <row r="29" spans="1:11">
      <c r="A29" s="137"/>
      <c r="B29" s="138"/>
      <c r="C29" s="134"/>
      <c r="D29" s="134"/>
      <c r="E29" s="134"/>
      <c r="F29" s="6" t="s">
        <v>91</v>
      </c>
      <c r="G29" s="8">
        <v>114</v>
      </c>
      <c r="H29" s="5">
        <v>3415</v>
      </c>
      <c r="I29" s="37"/>
      <c r="J29" s="6" t="s">
        <v>86</v>
      </c>
      <c r="K29" s="38"/>
    </row>
    <row r="30" spans="1:11">
      <c r="A30" s="137">
        <v>7</v>
      </c>
      <c r="B30" s="138" t="s">
        <v>84</v>
      </c>
      <c r="C30" s="134" t="s">
        <v>19</v>
      </c>
      <c r="D30" s="134">
        <v>3.05</v>
      </c>
      <c r="E30" s="134" t="s">
        <v>120</v>
      </c>
      <c r="F30" s="6" t="s">
        <v>92</v>
      </c>
      <c r="G30" s="8">
        <v>130</v>
      </c>
      <c r="H30" s="5">
        <v>3900</v>
      </c>
      <c r="I30" s="37">
        <v>100</v>
      </c>
      <c r="J30" s="6"/>
      <c r="K30" s="38"/>
    </row>
    <row r="31" spans="1:11">
      <c r="A31" s="137"/>
      <c r="B31" s="138"/>
      <c r="C31" s="134"/>
      <c r="D31" s="134"/>
      <c r="E31" s="134"/>
      <c r="F31" s="6" t="s">
        <v>93</v>
      </c>
      <c r="G31" s="8">
        <v>136</v>
      </c>
      <c r="H31" s="5">
        <v>4080</v>
      </c>
      <c r="I31" s="37">
        <v>100</v>
      </c>
      <c r="J31" s="6"/>
      <c r="K31" s="38"/>
    </row>
    <row r="32" spans="1:11">
      <c r="A32" s="5">
        <v>8</v>
      </c>
      <c r="B32" s="22" t="s">
        <v>84</v>
      </c>
      <c r="C32" s="6" t="s">
        <v>19</v>
      </c>
      <c r="D32" s="6">
        <v>1.1599999999999999</v>
      </c>
      <c r="E32" s="6" t="s">
        <v>121</v>
      </c>
      <c r="F32" s="6" t="s">
        <v>94</v>
      </c>
      <c r="G32" s="8">
        <v>106</v>
      </c>
      <c r="H32" s="6">
        <v>3180</v>
      </c>
      <c r="I32" s="28">
        <v>99.810426540284354</v>
      </c>
      <c r="J32" s="6"/>
      <c r="K32" s="38"/>
    </row>
    <row r="33" spans="1:11">
      <c r="A33" s="137">
        <v>11</v>
      </c>
      <c r="B33" s="138" t="s">
        <v>84</v>
      </c>
      <c r="C33" s="134" t="s">
        <v>95</v>
      </c>
      <c r="D33" s="134">
        <v>2.25</v>
      </c>
      <c r="E33" s="130" t="s">
        <v>117</v>
      </c>
      <c r="F33" s="6" t="s">
        <v>96</v>
      </c>
      <c r="G33" s="8">
        <v>80</v>
      </c>
      <c r="H33" s="5">
        <v>2400</v>
      </c>
      <c r="I33" s="37">
        <v>99.907149489322194</v>
      </c>
      <c r="J33" s="6"/>
      <c r="K33" s="38"/>
    </row>
    <row r="34" spans="1:11">
      <c r="A34" s="137"/>
      <c r="B34" s="138"/>
      <c r="C34" s="134"/>
      <c r="D34" s="134"/>
      <c r="E34" s="131"/>
      <c r="F34" s="6" t="s">
        <v>97</v>
      </c>
      <c r="G34" s="8">
        <v>77</v>
      </c>
      <c r="H34" s="5">
        <v>2291</v>
      </c>
      <c r="I34" s="37">
        <v>100</v>
      </c>
      <c r="J34" s="6"/>
      <c r="K34" s="38"/>
    </row>
    <row r="35" spans="1:11">
      <c r="A35" s="140">
        <v>12</v>
      </c>
      <c r="B35" s="138" t="s">
        <v>84</v>
      </c>
      <c r="C35" s="134" t="s">
        <v>98</v>
      </c>
      <c r="D35" s="141">
        <v>2.27</v>
      </c>
      <c r="E35" s="135" t="s">
        <v>119</v>
      </c>
      <c r="F35" s="8" t="s">
        <v>99</v>
      </c>
      <c r="G35" s="8">
        <v>121</v>
      </c>
      <c r="H35" s="8">
        <v>3630</v>
      </c>
      <c r="I35" s="39">
        <v>99.915966386554615</v>
      </c>
      <c r="J35" s="6"/>
      <c r="K35" s="38"/>
    </row>
    <row r="36" spans="1:11">
      <c r="A36" s="140"/>
      <c r="B36" s="138"/>
      <c r="C36" s="134"/>
      <c r="D36" s="141"/>
      <c r="E36" s="136"/>
      <c r="F36" s="8" t="s">
        <v>100</v>
      </c>
      <c r="G36" s="8">
        <v>98</v>
      </c>
      <c r="H36" s="8">
        <v>2940</v>
      </c>
      <c r="I36" s="39">
        <v>99.919549477071598</v>
      </c>
      <c r="J36" s="6"/>
      <c r="K36" s="38"/>
    </row>
    <row r="37" spans="1:11">
      <c r="A37" s="137">
        <v>13</v>
      </c>
      <c r="B37" s="138" t="s">
        <v>84</v>
      </c>
      <c r="C37" s="134" t="s">
        <v>101</v>
      </c>
      <c r="D37" s="134">
        <v>3.03</v>
      </c>
      <c r="E37" s="130" t="s">
        <v>122</v>
      </c>
      <c r="F37" s="5" t="s">
        <v>102</v>
      </c>
      <c r="G37" s="8">
        <v>152</v>
      </c>
      <c r="H37" s="5">
        <v>4560</v>
      </c>
      <c r="I37" s="37">
        <v>99.92</v>
      </c>
      <c r="J37" s="6"/>
      <c r="K37" s="38"/>
    </row>
    <row r="38" spans="1:11">
      <c r="A38" s="137"/>
      <c r="B38" s="138"/>
      <c r="C38" s="134"/>
      <c r="D38" s="134"/>
      <c r="E38" s="131"/>
      <c r="F38" s="6" t="s">
        <v>103</v>
      </c>
      <c r="G38" s="6">
        <v>178</v>
      </c>
      <c r="H38" s="6">
        <v>5330</v>
      </c>
      <c r="I38" s="37">
        <v>100</v>
      </c>
      <c r="J38" s="6"/>
      <c r="K38" s="38"/>
    </row>
    <row r="39" spans="1:11">
      <c r="A39" s="6">
        <v>14</v>
      </c>
      <c r="B39" s="22" t="s">
        <v>84</v>
      </c>
      <c r="C39" s="6" t="s">
        <v>101</v>
      </c>
      <c r="D39" s="6">
        <v>2.0299999999999998</v>
      </c>
      <c r="E39" s="6" t="s">
        <v>123</v>
      </c>
      <c r="F39" s="6" t="s">
        <v>104</v>
      </c>
      <c r="G39" s="6">
        <v>153</v>
      </c>
      <c r="H39" s="6">
        <v>3825</v>
      </c>
      <c r="I39" s="28">
        <v>99.680170575692969</v>
      </c>
      <c r="J39" s="6"/>
      <c r="K39" s="38"/>
    </row>
    <row r="40" spans="1:11" ht="15.75">
      <c r="A40" s="139"/>
      <c r="B40" s="139"/>
      <c r="C40" s="139"/>
      <c r="D40" s="40">
        <f>SUM(D25:D39)</f>
        <v>19.91</v>
      </c>
      <c r="E40" s="40"/>
      <c r="F40" s="41"/>
      <c r="G40" s="42">
        <f>SUM(G25:G39)</f>
        <v>1701</v>
      </c>
      <c r="H40" s="42">
        <f>SUM(H25:H39)</f>
        <v>50191</v>
      </c>
      <c r="I40" s="42"/>
      <c r="J40" s="43"/>
      <c r="K40" s="43"/>
    </row>
    <row r="41" spans="1:11">
      <c r="A41" s="5">
        <v>1</v>
      </c>
      <c r="B41" s="6" t="s">
        <v>124</v>
      </c>
      <c r="C41" s="6" t="s">
        <v>108</v>
      </c>
      <c r="D41" s="126">
        <v>3</v>
      </c>
      <c r="E41" s="126" t="s">
        <v>125</v>
      </c>
      <c r="F41" s="6" t="s">
        <v>126</v>
      </c>
      <c r="G41" s="8">
        <v>71</v>
      </c>
      <c r="H41" s="5">
        <v>2130</v>
      </c>
      <c r="I41" s="6"/>
      <c r="J41" s="6"/>
      <c r="K41" s="5"/>
    </row>
    <row r="42" spans="1:11">
      <c r="A42" s="5">
        <v>2</v>
      </c>
      <c r="B42" s="6" t="s">
        <v>124</v>
      </c>
      <c r="C42" s="6" t="s">
        <v>108</v>
      </c>
      <c r="D42" s="127"/>
      <c r="E42" s="127"/>
      <c r="F42" s="6" t="s">
        <v>127</v>
      </c>
      <c r="G42" s="8">
        <v>72</v>
      </c>
      <c r="H42" s="5">
        <v>2160</v>
      </c>
      <c r="I42" s="6"/>
      <c r="J42" s="6"/>
      <c r="K42" s="5"/>
    </row>
    <row r="43" spans="1:11" ht="15.75">
      <c r="A43" s="45"/>
      <c r="B43" s="46"/>
      <c r="C43" s="47"/>
      <c r="D43" s="48">
        <f>SUM(D41)</f>
        <v>3</v>
      </c>
      <c r="E43" s="48"/>
      <c r="F43" s="49"/>
      <c r="G43" s="25">
        <f>SUM(G41:G42)</f>
        <v>143</v>
      </c>
      <c r="H43" s="25">
        <f>SUM(H41:H42)</f>
        <v>4290</v>
      </c>
      <c r="I43" s="49"/>
      <c r="J43" s="25"/>
      <c r="K43" s="25"/>
    </row>
    <row r="44" spans="1:11" ht="15.75">
      <c r="A44" s="128">
        <v>1</v>
      </c>
      <c r="B44" s="6" t="s">
        <v>128</v>
      </c>
      <c r="C44" s="130" t="s">
        <v>108</v>
      </c>
      <c r="D44" s="128">
        <v>1.5</v>
      </c>
      <c r="E44" s="132" t="s">
        <v>129</v>
      </c>
      <c r="F44" s="50" t="s">
        <v>130</v>
      </c>
      <c r="G44" s="37">
        <v>3</v>
      </c>
      <c r="H44" s="37">
        <v>84</v>
      </c>
      <c r="I44" s="50"/>
      <c r="J44" s="6"/>
      <c r="K44" s="37"/>
    </row>
    <row r="45" spans="1:11" ht="15.75">
      <c r="A45" s="129"/>
      <c r="B45" s="6" t="s">
        <v>128</v>
      </c>
      <c r="C45" s="131"/>
      <c r="D45" s="129"/>
      <c r="E45" s="133"/>
      <c r="F45" s="50" t="s">
        <v>131</v>
      </c>
      <c r="G45" s="37">
        <v>2</v>
      </c>
      <c r="H45" s="37">
        <v>69.5</v>
      </c>
      <c r="I45" s="50"/>
      <c r="J45" s="6"/>
      <c r="K45" s="37"/>
    </row>
    <row r="46" spans="1:11">
      <c r="A46" s="46"/>
      <c r="B46" s="46"/>
      <c r="C46" s="46"/>
      <c r="D46" s="26">
        <f>SUM(D44)</f>
        <v>1.5</v>
      </c>
      <c r="E46" s="26"/>
      <c r="F46" s="46"/>
      <c r="G46" s="26">
        <f>SUM(G44:G45)</f>
        <v>5</v>
      </c>
      <c r="H46" s="26">
        <f>SUM(H44:H45)</f>
        <v>153.5</v>
      </c>
      <c r="I46" s="27"/>
      <c r="J46" s="46"/>
      <c r="K46" s="46"/>
    </row>
  </sheetData>
  <mergeCells count="80">
    <mergeCell ref="C14:C15"/>
    <mergeCell ref="D14:D15"/>
    <mergeCell ref="E14:E15"/>
    <mergeCell ref="A24:C24"/>
    <mergeCell ref="A17:A19"/>
    <mergeCell ref="B17:B19"/>
    <mergeCell ref="C17:C19"/>
    <mergeCell ref="D17:D20"/>
    <mergeCell ref="J17:J23"/>
    <mergeCell ref="K17:K23"/>
    <mergeCell ref="A21:A23"/>
    <mergeCell ref="B21:B23"/>
    <mergeCell ref="A12:A13"/>
    <mergeCell ref="B12:B13"/>
    <mergeCell ref="C12:C13"/>
    <mergeCell ref="D12:D13"/>
    <mergeCell ref="E17:E20"/>
    <mergeCell ref="E21:E23"/>
    <mergeCell ref="C21:C23"/>
    <mergeCell ref="D21:D23"/>
    <mergeCell ref="J12:J15"/>
    <mergeCell ref="K12:K15"/>
    <mergeCell ref="A14:A15"/>
    <mergeCell ref="B14:B15"/>
    <mergeCell ref="C4:C5"/>
    <mergeCell ref="D4:D5"/>
    <mergeCell ref="J4:J10"/>
    <mergeCell ref="D9:D10"/>
    <mergeCell ref="E4:E5"/>
    <mergeCell ref="E6:E8"/>
    <mergeCell ref="E9:E10"/>
    <mergeCell ref="A26:A27"/>
    <mergeCell ref="B26:B27"/>
    <mergeCell ref="C26:C27"/>
    <mergeCell ref="D26:D27"/>
    <mergeCell ref="A2:K2"/>
    <mergeCell ref="K4:K10"/>
    <mergeCell ref="A6:A8"/>
    <mergeCell ref="B6:B8"/>
    <mergeCell ref="C6:C8"/>
    <mergeCell ref="D6:D8"/>
    <mergeCell ref="A9:A10"/>
    <mergeCell ref="B9:B10"/>
    <mergeCell ref="C9:C10"/>
    <mergeCell ref="A4:A5"/>
    <mergeCell ref="B4:B5"/>
    <mergeCell ref="E12:E13"/>
    <mergeCell ref="A30:A31"/>
    <mergeCell ref="B30:B31"/>
    <mergeCell ref="C30:C31"/>
    <mergeCell ref="D30:D31"/>
    <mergeCell ref="A28:A29"/>
    <mergeCell ref="B28:B29"/>
    <mergeCell ref="C28:C29"/>
    <mergeCell ref="D28:D29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40:C40"/>
    <mergeCell ref="E37:E38"/>
    <mergeCell ref="E26:E27"/>
    <mergeCell ref="E28:E29"/>
    <mergeCell ref="E30:E31"/>
    <mergeCell ref="E33:E34"/>
    <mergeCell ref="E35:E36"/>
    <mergeCell ref="D41:D42"/>
    <mergeCell ref="E41:E42"/>
    <mergeCell ref="A44:A45"/>
    <mergeCell ref="C44:C45"/>
    <mergeCell ref="D44:D45"/>
    <mergeCell ref="E44:E4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30"/>
  <sheetViews>
    <sheetView workbookViewId="0">
      <selection activeCell="J30" activeCellId="3" sqref="J19 J22 J27 J30"/>
    </sheetView>
  </sheetViews>
  <sheetFormatPr defaultRowHeight="15"/>
  <cols>
    <col min="1" max="1" width="2.140625" style="1" customWidth="1"/>
    <col min="2" max="2" width="6.85546875" style="1" bestFit="1" customWidth="1"/>
    <col min="3" max="3" width="7.42578125" style="1" bestFit="1" customWidth="1"/>
    <col min="4" max="4" width="15.140625" style="1" bestFit="1" customWidth="1"/>
    <col min="5" max="5" width="8.28515625" style="1" bestFit="1" customWidth="1"/>
    <col min="6" max="6" width="25" style="1" bestFit="1" customWidth="1"/>
    <col min="7" max="7" width="13.5703125" style="1" customWidth="1"/>
    <col min="8" max="8" width="14.28515625" style="1" bestFit="1" customWidth="1"/>
    <col min="9" max="9" width="9.140625" style="1" customWidth="1"/>
    <col min="10" max="10" width="9.85546875" style="1" customWidth="1"/>
    <col min="11" max="11" width="9.5703125" style="1" bestFit="1" customWidth="1"/>
    <col min="12" max="12" width="8.42578125" style="1" customWidth="1"/>
    <col min="13" max="13" width="9.140625" style="1"/>
    <col min="14" max="14" width="11.85546875" style="1" customWidth="1"/>
    <col min="15" max="16384" width="9.140625" style="1"/>
  </cols>
  <sheetData>
    <row r="1" spans="2:13" ht="15.75" thickBot="1"/>
    <row r="2" spans="2:13" ht="19.5" thickBot="1"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6"/>
    </row>
    <row r="3" spans="2:13" s="4" customFormat="1" ht="25.5">
      <c r="B3" s="2" t="s">
        <v>1</v>
      </c>
      <c r="C3" s="2" t="s">
        <v>2</v>
      </c>
      <c r="D3" s="2" t="s">
        <v>3</v>
      </c>
      <c r="E3" s="2" t="s">
        <v>81</v>
      </c>
      <c r="F3" s="2" t="s">
        <v>4</v>
      </c>
      <c r="G3" s="2" t="s">
        <v>5</v>
      </c>
      <c r="H3" s="2" t="s">
        <v>6</v>
      </c>
      <c r="I3" s="3" t="s">
        <v>7</v>
      </c>
      <c r="J3" s="2" t="s">
        <v>8</v>
      </c>
      <c r="K3" s="2" t="s">
        <v>9</v>
      </c>
    </row>
    <row r="4" spans="2:13" s="7" customFormat="1">
      <c r="B4" s="137">
        <v>1</v>
      </c>
      <c r="C4" s="134" t="s">
        <v>10</v>
      </c>
      <c r="D4" s="137" t="s">
        <v>11</v>
      </c>
      <c r="E4" s="137">
        <v>7.85</v>
      </c>
      <c r="F4" s="137" t="s">
        <v>12</v>
      </c>
      <c r="G4" s="137" t="s">
        <v>13</v>
      </c>
      <c r="H4" s="5" t="s">
        <v>14</v>
      </c>
      <c r="I4" s="5">
        <v>68</v>
      </c>
      <c r="J4" s="5">
        <v>2023</v>
      </c>
      <c r="K4" s="6" t="s">
        <v>15</v>
      </c>
    </row>
    <row r="5" spans="2:13" s="7" customFormat="1">
      <c r="B5" s="137"/>
      <c r="C5" s="137"/>
      <c r="D5" s="137"/>
      <c r="E5" s="137"/>
      <c r="F5" s="137"/>
      <c r="G5" s="137"/>
      <c r="H5" s="6" t="s">
        <v>16</v>
      </c>
      <c r="I5" s="8">
        <v>61</v>
      </c>
      <c r="J5" s="5">
        <v>1825</v>
      </c>
      <c r="K5" s="6" t="s">
        <v>15</v>
      </c>
    </row>
    <row r="6" spans="2:13" s="7" customFormat="1">
      <c r="B6" s="137"/>
      <c r="C6" s="137"/>
      <c r="D6" s="137"/>
      <c r="E6" s="137"/>
      <c r="F6" s="137"/>
      <c r="G6" s="137"/>
      <c r="H6" s="6" t="s">
        <v>17</v>
      </c>
      <c r="I6" s="8">
        <v>29</v>
      </c>
      <c r="J6" s="5">
        <v>870</v>
      </c>
      <c r="K6" s="6" t="s">
        <v>18</v>
      </c>
    </row>
    <row r="7" spans="2:13" s="11" customFormat="1">
      <c r="B7" s="134">
        <v>2</v>
      </c>
      <c r="C7" s="134" t="s">
        <v>10</v>
      </c>
      <c r="D7" s="134" t="s">
        <v>19</v>
      </c>
      <c r="E7" s="134">
        <v>3.15</v>
      </c>
      <c r="F7" s="134" t="s">
        <v>20</v>
      </c>
      <c r="G7" s="134" t="s">
        <v>13</v>
      </c>
      <c r="H7" s="6" t="s">
        <v>21</v>
      </c>
      <c r="I7" s="8">
        <v>45</v>
      </c>
      <c r="J7" s="5">
        <v>1324</v>
      </c>
      <c r="K7" s="6" t="s">
        <v>15</v>
      </c>
    </row>
    <row r="8" spans="2:13" s="11" customFormat="1">
      <c r="B8" s="134"/>
      <c r="C8" s="134"/>
      <c r="D8" s="134"/>
      <c r="E8" s="134"/>
      <c r="F8" s="134"/>
      <c r="G8" s="134"/>
      <c r="H8" s="6" t="s">
        <v>22</v>
      </c>
      <c r="I8" s="8">
        <v>1</v>
      </c>
      <c r="J8" s="5">
        <v>27</v>
      </c>
      <c r="K8" s="6" t="s">
        <v>18</v>
      </c>
    </row>
    <row r="9" spans="2:13" s="11" customFormat="1">
      <c r="B9" s="134"/>
      <c r="C9" s="134"/>
      <c r="D9" s="134"/>
      <c r="E9" s="134"/>
      <c r="F9" s="134"/>
      <c r="G9" s="134"/>
      <c r="H9" s="6" t="s">
        <v>23</v>
      </c>
      <c r="I9" s="8">
        <v>12</v>
      </c>
      <c r="J9" s="8">
        <v>344</v>
      </c>
      <c r="K9" s="8" t="s">
        <v>15</v>
      </c>
    </row>
    <row r="10" spans="2:13" s="11" customFormat="1">
      <c r="B10" s="134"/>
      <c r="C10" s="134"/>
      <c r="D10" s="134"/>
      <c r="E10" s="134"/>
      <c r="F10" s="134"/>
      <c r="G10" s="134"/>
      <c r="H10" s="6" t="s">
        <v>24</v>
      </c>
      <c r="I10" s="8">
        <v>11</v>
      </c>
      <c r="J10" s="8">
        <v>296</v>
      </c>
      <c r="K10" s="8" t="s">
        <v>15</v>
      </c>
    </row>
    <row r="11" spans="2:13" s="12" customFormat="1">
      <c r="B11" s="134">
        <v>3</v>
      </c>
      <c r="C11" s="134" t="s">
        <v>10</v>
      </c>
      <c r="D11" s="134" t="s">
        <v>25</v>
      </c>
      <c r="E11" s="134">
        <v>13.12</v>
      </c>
      <c r="F11" s="134" t="s">
        <v>26</v>
      </c>
      <c r="G11" s="134" t="s">
        <v>13</v>
      </c>
      <c r="H11" s="6" t="s">
        <v>27</v>
      </c>
      <c r="I11" s="8">
        <v>66</v>
      </c>
      <c r="J11" s="5">
        <v>1980</v>
      </c>
      <c r="K11" s="6" t="s">
        <v>15</v>
      </c>
    </row>
    <row r="12" spans="2:13" s="12" customFormat="1">
      <c r="B12" s="134"/>
      <c r="C12" s="134"/>
      <c r="D12" s="134"/>
      <c r="E12" s="134"/>
      <c r="F12" s="134"/>
      <c r="G12" s="134"/>
      <c r="H12" s="6" t="s">
        <v>28</v>
      </c>
      <c r="I12" s="8">
        <v>40</v>
      </c>
      <c r="J12" s="5">
        <v>1200</v>
      </c>
      <c r="K12" s="6" t="s">
        <v>15</v>
      </c>
    </row>
    <row r="13" spans="2:13" s="12" customFormat="1">
      <c r="B13" s="134"/>
      <c r="C13" s="134"/>
      <c r="D13" s="134"/>
      <c r="E13" s="134"/>
      <c r="F13" s="134"/>
      <c r="G13" s="134"/>
      <c r="H13" s="6" t="s">
        <v>29</v>
      </c>
      <c r="I13" s="8">
        <v>30</v>
      </c>
      <c r="J13" s="5">
        <v>900</v>
      </c>
      <c r="K13" s="6" t="s">
        <v>18</v>
      </c>
    </row>
    <row r="14" spans="2:13" s="12" customFormat="1">
      <c r="B14" s="134"/>
      <c r="C14" s="134"/>
      <c r="D14" s="134"/>
      <c r="E14" s="134"/>
      <c r="F14" s="134"/>
      <c r="G14" s="134"/>
      <c r="H14" s="6" t="s">
        <v>30</v>
      </c>
      <c r="I14" s="8">
        <v>30</v>
      </c>
      <c r="J14" s="5">
        <v>900</v>
      </c>
      <c r="K14" s="6" t="s">
        <v>18</v>
      </c>
    </row>
    <row r="15" spans="2:13" s="12" customFormat="1">
      <c r="B15" s="134"/>
      <c r="C15" s="134"/>
      <c r="D15" s="134"/>
      <c r="E15" s="134"/>
      <c r="F15" s="134"/>
      <c r="G15" s="134"/>
      <c r="H15" s="6" t="s">
        <v>31</v>
      </c>
      <c r="I15" s="8">
        <v>21</v>
      </c>
      <c r="J15" s="8">
        <v>630</v>
      </c>
      <c r="K15" s="8" t="s">
        <v>32</v>
      </c>
    </row>
    <row r="16" spans="2:13" s="12" customFormat="1">
      <c r="B16" s="134">
        <v>4</v>
      </c>
      <c r="C16" s="134" t="s">
        <v>10</v>
      </c>
      <c r="D16" s="134" t="s">
        <v>33</v>
      </c>
      <c r="E16" s="134">
        <v>10.27</v>
      </c>
      <c r="F16" s="134" t="s">
        <v>12</v>
      </c>
      <c r="G16" s="134" t="s">
        <v>13</v>
      </c>
      <c r="H16" s="6" t="s">
        <v>34</v>
      </c>
      <c r="I16" s="8">
        <v>78</v>
      </c>
      <c r="J16" s="5">
        <v>2340</v>
      </c>
      <c r="K16" s="6" t="s">
        <v>15</v>
      </c>
      <c r="M16" s="11"/>
    </row>
    <row r="17" spans="2:14" s="12" customFormat="1">
      <c r="B17" s="134"/>
      <c r="C17" s="134"/>
      <c r="D17" s="134"/>
      <c r="E17" s="134"/>
      <c r="F17" s="134"/>
      <c r="G17" s="134"/>
      <c r="H17" s="6" t="s">
        <v>35</v>
      </c>
      <c r="I17" s="8">
        <v>55</v>
      </c>
      <c r="J17" s="5">
        <v>1650</v>
      </c>
      <c r="K17" s="6" t="s">
        <v>15</v>
      </c>
    </row>
    <row r="18" spans="2:14" s="12" customFormat="1">
      <c r="B18" s="134"/>
      <c r="C18" s="134"/>
      <c r="D18" s="134"/>
      <c r="E18" s="134"/>
      <c r="F18" s="134"/>
      <c r="G18" s="134"/>
      <c r="H18" s="6" t="s">
        <v>36</v>
      </c>
      <c r="I18" s="8">
        <v>60</v>
      </c>
      <c r="J18" s="5">
        <v>1800</v>
      </c>
      <c r="K18" s="6" t="s">
        <v>15</v>
      </c>
    </row>
    <row r="19" spans="2:14" s="7" customFormat="1">
      <c r="B19" s="9"/>
      <c r="C19" s="9"/>
      <c r="D19" s="9"/>
      <c r="E19" s="9">
        <f>SUM(E4:E18)</f>
        <v>34.39</v>
      </c>
      <c r="F19" s="9"/>
      <c r="G19" s="9"/>
      <c r="H19" s="9"/>
      <c r="I19" s="10">
        <f>SUM(I4:I18)</f>
        <v>607</v>
      </c>
      <c r="J19" s="10">
        <f>SUM(J4:J18)</f>
        <v>18109</v>
      </c>
      <c r="K19" s="9"/>
    </row>
    <row r="20" spans="2:14" s="12" customFormat="1">
      <c r="B20" s="134">
        <v>11</v>
      </c>
      <c r="C20" s="134" t="s">
        <v>37</v>
      </c>
      <c r="D20" s="134" t="s">
        <v>39</v>
      </c>
      <c r="E20" s="134">
        <v>4.84</v>
      </c>
      <c r="F20" s="134" t="s">
        <v>40</v>
      </c>
      <c r="G20" s="134" t="s">
        <v>38</v>
      </c>
      <c r="H20" s="6" t="s">
        <v>41</v>
      </c>
      <c r="I20" s="8">
        <v>7</v>
      </c>
      <c r="J20" s="5">
        <v>163</v>
      </c>
      <c r="K20" s="6" t="s">
        <v>15</v>
      </c>
    </row>
    <row r="21" spans="2:14" s="12" customFormat="1">
      <c r="B21" s="134"/>
      <c r="C21" s="134"/>
      <c r="D21" s="134"/>
      <c r="E21" s="134"/>
      <c r="F21" s="134"/>
      <c r="G21" s="134"/>
      <c r="H21" s="6" t="s">
        <v>42</v>
      </c>
      <c r="I21" s="8">
        <v>21</v>
      </c>
      <c r="J21" s="5">
        <v>523.9</v>
      </c>
      <c r="K21" s="6" t="s">
        <v>15</v>
      </c>
    </row>
    <row r="22" spans="2:14" s="7" customFormat="1">
      <c r="B22" s="9"/>
      <c r="C22" s="9"/>
      <c r="D22" s="9"/>
      <c r="E22" s="9">
        <f>SUM(E20)</f>
        <v>4.84</v>
      </c>
      <c r="F22" s="9"/>
      <c r="G22" s="9"/>
      <c r="H22" s="9"/>
      <c r="I22" s="10">
        <f>SUM(I20:I21)</f>
        <v>28</v>
      </c>
      <c r="J22" s="9">
        <f>SUM(J20:J21)</f>
        <v>686.9</v>
      </c>
      <c r="K22" s="9"/>
    </row>
    <row r="23" spans="2:14" s="11" customFormat="1">
      <c r="B23" s="134">
        <v>16</v>
      </c>
      <c r="C23" s="134" t="s">
        <v>43</v>
      </c>
      <c r="D23" s="134" t="s">
        <v>44</v>
      </c>
      <c r="E23" s="144">
        <v>6.22</v>
      </c>
      <c r="F23" s="134" t="s">
        <v>45</v>
      </c>
      <c r="G23" s="134" t="s">
        <v>46</v>
      </c>
      <c r="H23" s="6" t="s">
        <v>47</v>
      </c>
      <c r="I23" s="8">
        <v>47</v>
      </c>
      <c r="J23" s="5">
        <v>1410</v>
      </c>
      <c r="K23" s="6" t="s">
        <v>15</v>
      </c>
    </row>
    <row r="24" spans="2:14" s="11" customFormat="1">
      <c r="B24" s="134"/>
      <c r="C24" s="134"/>
      <c r="D24" s="134"/>
      <c r="E24" s="144"/>
      <c r="F24" s="134"/>
      <c r="G24" s="134"/>
      <c r="H24" s="6" t="s">
        <v>48</v>
      </c>
      <c r="I24" s="8">
        <v>16</v>
      </c>
      <c r="J24" s="5">
        <v>480</v>
      </c>
      <c r="K24" s="6" t="s">
        <v>15</v>
      </c>
    </row>
    <row r="25" spans="2:14" s="11" customFormat="1">
      <c r="B25" s="134"/>
      <c r="C25" s="134"/>
      <c r="D25" s="134"/>
      <c r="E25" s="144"/>
      <c r="F25" s="134"/>
      <c r="G25" s="134"/>
      <c r="H25" s="6" t="s">
        <v>49</v>
      </c>
      <c r="I25" s="8">
        <v>1</v>
      </c>
      <c r="J25" s="5">
        <v>17.5</v>
      </c>
      <c r="K25" s="6" t="s">
        <v>18</v>
      </c>
    </row>
    <row r="26" spans="2:14" s="12" customFormat="1">
      <c r="B26" s="6">
        <v>17</v>
      </c>
      <c r="C26" s="6" t="s">
        <v>43</v>
      </c>
      <c r="D26" s="6" t="s">
        <v>50</v>
      </c>
      <c r="E26" s="28">
        <v>1.9</v>
      </c>
      <c r="F26" s="6" t="s">
        <v>51</v>
      </c>
      <c r="G26" s="6" t="s">
        <v>46</v>
      </c>
      <c r="H26" s="6" t="s">
        <v>52</v>
      </c>
      <c r="I26" s="8">
        <v>26</v>
      </c>
      <c r="J26" s="5">
        <v>780</v>
      </c>
      <c r="K26" s="6" t="s">
        <v>15</v>
      </c>
      <c r="N26" s="7"/>
    </row>
    <row r="27" spans="2:14" s="7" customFormat="1">
      <c r="B27" s="9"/>
      <c r="C27" s="9"/>
      <c r="D27" s="9"/>
      <c r="E27" s="36">
        <f>SUM(E23:E26)</f>
        <v>8.1199999999999992</v>
      </c>
      <c r="F27" s="9"/>
      <c r="G27" s="9"/>
      <c r="H27" s="9"/>
      <c r="I27" s="10">
        <f>SUM(I23:I26)</f>
        <v>90</v>
      </c>
      <c r="J27" s="10">
        <f>SUM(J23:J26)</f>
        <v>2687.5</v>
      </c>
      <c r="K27" s="9"/>
    </row>
    <row r="28" spans="2:14">
      <c r="B28" s="151">
        <v>33</v>
      </c>
      <c r="C28" s="150" t="s">
        <v>107</v>
      </c>
      <c r="D28" s="150" t="s">
        <v>108</v>
      </c>
      <c r="E28" s="153">
        <v>5.25</v>
      </c>
      <c r="F28" s="150" t="s">
        <v>109</v>
      </c>
      <c r="G28" s="150" t="s">
        <v>110</v>
      </c>
      <c r="H28" s="44" t="s">
        <v>111</v>
      </c>
      <c r="I28" s="44">
        <v>39</v>
      </c>
      <c r="J28" s="44">
        <v>1560</v>
      </c>
      <c r="K28" s="6" t="s">
        <v>112</v>
      </c>
    </row>
    <row r="29" spans="2:14">
      <c r="B29" s="152"/>
      <c r="C29" s="150"/>
      <c r="D29" s="150"/>
      <c r="E29" s="153"/>
      <c r="F29" s="150"/>
      <c r="G29" s="150"/>
      <c r="H29" s="44" t="s">
        <v>113</v>
      </c>
      <c r="I29" s="44">
        <v>17</v>
      </c>
      <c r="J29" s="44">
        <v>515</v>
      </c>
      <c r="K29" s="6" t="s">
        <v>112</v>
      </c>
    </row>
    <row r="30" spans="2:14">
      <c r="B30" s="20"/>
      <c r="C30" s="20"/>
      <c r="D30" s="20"/>
      <c r="E30" s="25">
        <f>SUM(E28)</f>
        <v>5.25</v>
      </c>
      <c r="F30" s="20"/>
      <c r="G30" s="20"/>
      <c r="H30" s="20"/>
      <c r="I30" s="20"/>
      <c r="J30" s="25">
        <f>SUM(J28:J29)</f>
        <v>2075</v>
      </c>
      <c r="K30" s="20"/>
    </row>
  </sheetData>
  <mergeCells count="43">
    <mergeCell ref="G23:G25"/>
    <mergeCell ref="E23:E25"/>
    <mergeCell ref="B23:B25"/>
    <mergeCell ref="C23:C25"/>
    <mergeCell ref="D23:D25"/>
    <mergeCell ref="F23:F25"/>
    <mergeCell ref="F16:F18"/>
    <mergeCell ref="G16:G18"/>
    <mergeCell ref="E16:E18"/>
    <mergeCell ref="B16:B18"/>
    <mergeCell ref="B20:B21"/>
    <mergeCell ref="C20:C21"/>
    <mergeCell ref="D20:D21"/>
    <mergeCell ref="F20:F21"/>
    <mergeCell ref="G20:G21"/>
    <mergeCell ref="E20:E21"/>
    <mergeCell ref="C16:C18"/>
    <mergeCell ref="D16:D18"/>
    <mergeCell ref="B7:B10"/>
    <mergeCell ref="C7:C10"/>
    <mergeCell ref="D7:D10"/>
    <mergeCell ref="F7:F10"/>
    <mergeCell ref="G7:G10"/>
    <mergeCell ref="E7:E10"/>
    <mergeCell ref="B11:B15"/>
    <mergeCell ref="C11:C15"/>
    <mergeCell ref="D11:D15"/>
    <mergeCell ref="F11:F15"/>
    <mergeCell ref="G11:G15"/>
    <mergeCell ref="E11:E15"/>
    <mergeCell ref="B2:K2"/>
    <mergeCell ref="B4:B6"/>
    <mergeCell ref="C4:C6"/>
    <mergeCell ref="D4:D6"/>
    <mergeCell ref="F4:F6"/>
    <mergeCell ref="G4:G6"/>
    <mergeCell ref="E4:E6"/>
    <mergeCell ref="G28:G29"/>
    <mergeCell ref="B28:B29"/>
    <mergeCell ref="C28:C29"/>
    <mergeCell ref="D28:D29"/>
    <mergeCell ref="E28:E29"/>
    <mergeCell ref="F28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Rabi 20-21</vt:lpstr>
      <vt:lpstr>Kharif 2021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SURESH</cp:lastModifiedBy>
  <cp:lastPrinted>2022-01-09T10:43:36Z</cp:lastPrinted>
  <dcterms:created xsi:type="dcterms:W3CDTF">2022-01-07T05:32:24Z</dcterms:created>
  <dcterms:modified xsi:type="dcterms:W3CDTF">2022-01-09T10:58:33Z</dcterms:modified>
</cp:coreProperties>
</file>