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#Compay\VNR\KRA\"/>
    </mc:Choice>
  </mc:AlternateContent>
  <xr:revisionPtr revIDLastSave="0" documentId="13_ncr:1_{923B13F5-12FB-4FEA-84BB-4BF41EEC0C74}" xr6:coauthVersionLast="47" xr6:coauthVersionMax="47" xr10:uidLastSave="{00000000-0000-0000-0000-000000000000}"/>
  <bookViews>
    <workbookView xWindow="-120" yWindow="-120" windowWidth="20730" windowHeight="11760" xr2:uid="{BFBB4D04-D6A3-4713-BD55-0EDC7E32B1A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9" i="1" l="1"/>
  <c r="X19" i="1"/>
  <c r="W19" i="1"/>
  <c r="U19" i="1"/>
  <c r="T19" i="1"/>
  <c r="R19" i="1"/>
  <c r="Q19" i="1"/>
  <c r="O19" i="1"/>
  <c r="N19" i="1"/>
  <c r="M19" i="1"/>
  <c r="L19" i="1"/>
  <c r="K19" i="1"/>
  <c r="J19" i="1"/>
  <c r="I19" i="1"/>
  <c r="H19" i="1"/>
  <c r="C19" i="1"/>
  <c r="V18" i="1"/>
  <c r="S18" i="1"/>
  <c r="P18" i="1"/>
  <c r="G18" i="1"/>
  <c r="D18" i="1" s="1"/>
  <c r="F18" i="1"/>
  <c r="E18" i="1"/>
  <c r="V17" i="1"/>
  <c r="S17" i="1"/>
  <c r="P17" i="1"/>
  <c r="F17" i="1"/>
  <c r="E17" i="1"/>
  <c r="V16" i="1"/>
  <c r="S16" i="1"/>
  <c r="P16" i="1"/>
  <c r="F16" i="1"/>
  <c r="E16" i="1"/>
  <c r="E19" i="1" s="1"/>
  <c r="V15" i="1"/>
  <c r="S15" i="1"/>
  <c r="P15" i="1"/>
  <c r="F15" i="1"/>
  <c r="F19" i="1" s="1"/>
  <c r="E15" i="1"/>
  <c r="X14" i="1"/>
  <c r="X20" i="1" s="1"/>
  <c r="W14" i="1"/>
  <c r="W20" i="1" s="1"/>
  <c r="U14" i="1"/>
  <c r="U20" i="1" s="1"/>
  <c r="T14" i="1"/>
  <c r="T20" i="1" s="1"/>
  <c r="R14" i="1"/>
  <c r="R20" i="1" s="1"/>
  <c r="Q14" i="1"/>
  <c r="Q20" i="1" s="1"/>
  <c r="O14" i="1"/>
  <c r="O20" i="1" s="1"/>
  <c r="N14" i="1"/>
  <c r="N20" i="1" s="1"/>
  <c r="L14" i="1"/>
  <c r="L20" i="1" s="1"/>
  <c r="K14" i="1"/>
  <c r="K20" i="1" s="1"/>
  <c r="J14" i="1"/>
  <c r="J20" i="1" s="1"/>
  <c r="I14" i="1"/>
  <c r="I20" i="1" s="1"/>
  <c r="H14" i="1"/>
  <c r="H20" i="1" s="1"/>
  <c r="C14" i="1"/>
  <c r="C20" i="1" s="1"/>
  <c r="P13" i="1"/>
  <c r="G13" i="1" s="1"/>
  <c r="D13" i="1" s="1"/>
  <c r="F13" i="1"/>
  <c r="E13" i="1"/>
  <c r="Y12" i="1"/>
  <c r="P12" i="1"/>
  <c r="G12" i="1" s="1"/>
  <c r="D12" i="1" s="1"/>
  <c r="M12" i="1"/>
  <c r="F12" i="1"/>
  <c r="E12" i="1"/>
  <c r="P11" i="1"/>
  <c r="M11" i="1"/>
  <c r="F11" i="1"/>
  <c r="E11" i="1"/>
  <c r="P10" i="1"/>
  <c r="M10" i="1"/>
  <c r="G10" i="1" s="1"/>
  <c r="D10" i="1" s="1"/>
  <c r="F10" i="1"/>
  <c r="E10" i="1"/>
  <c r="Y9" i="1"/>
  <c r="V9" i="1"/>
  <c r="P9" i="1"/>
  <c r="G9" i="1" s="1"/>
  <c r="D9" i="1" s="1"/>
  <c r="M9" i="1"/>
  <c r="F9" i="1"/>
  <c r="E9" i="1"/>
  <c r="Y8" i="1"/>
  <c r="P8" i="1"/>
  <c r="M8" i="1"/>
  <c r="F8" i="1"/>
  <c r="E8" i="1"/>
  <c r="P7" i="1"/>
  <c r="G7" i="1" s="1"/>
  <c r="D7" i="1" s="1"/>
  <c r="F7" i="1"/>
  <c r="E7" i="1"/>
  <c r="Y6" i="1"/>
  <c r="V6" i="1"/>
  <c r="P6" i="1"/>
  <c r="G6" i="1" s="1"/>
  <c r="D6" i="1" s="1"/>
  <c r="M6" i="1"/>
  <c r="F6" i="1"/>
  <c r="E6" i="1"/>
  <c r="Y5" i="1"/>
  <c r="V5" i="1"/>
  <c r="S5" i="1"/>
  <c r="P5" i="1"/>
  <c r="M5" i="1"/>
  <c r="F5" i="1"/>
  <c r="E5" i="1"/>
  <c r="Y4" i="1"/>
  <c r="Y14" i="1" s="1"/>
  <c r="Y20" i="1" s="1"/>
  <c r="V4" i="1"/>
  <c r="S4" i="1"/>
  <c r="S14" i="1" s="1"/>
  <c r="P4" i="1"/>
  <c r="M4" i="1"/>
  <c r="M14" i="1" s="1"/>
  <c r="M20" i="1" s="1"/>
  <c r="F4" i="1"/>
  <c r="E4" i="1"/>
  <c r="P14" i="1" l="1"/>
  <c r="G8" i="1"/>
  <c r="D8" i="1" s="1"/>
  <c r="G15" i="1"/>
  <c r="D15" i="1" s="1"/>
  <c r="E14" i="1"/>
  <c r="E20" i="1" s="1"/>
  <c r="F14" i="1"/>
  <c r="F20" i="1" s="1"/>
  <c r="V14" i="1"/>
  <c r="V20" i="1" s="1"/>
  <c r="G5" i="1"/>
  <c r="D5" i="1" s="1"/>
  <c r="G11" i="1"/>
  <c r="D11" i="1" s="1"/>
  <c r="V19" i="1"/>
  <c r="G16" i="1"/>
  <c r="D16" i="1" s="1"/>
  <c r="G17" i="1"/>
  <c r="D17" i="1" s="1"/>
  <c r="G19" i="1"/>
  <c r="D19" i="1" s="1"/>
  <c r="S19" i="1"/>
  <c r="P19" i="1"/>
  <c r="G4" i="1"/>
  <c r="D4" i="1" l="1"/>
  <c r="G14" i="1"/>
  <c r="P20" i="1"/>
  <c r="S20" i="1"/>
  <c r="G20" i="1" l="1"/>
  <c r="D20" i="1" s="1"/>
  <c r="D14" i="1"/>
</calcChain>
</file>

<file path=xl/sharedStrings.xml><?xml version="1.0" encoding="utf-8"?>
<sst xmlns="http://schemas.openxmlformats.org/spreadsheetml/2006/main" count="41" uniqueCount="20">
  <si>
    <t>Year 2020-21</t>
  </si>
  <si>
    <t>Sr. No.</t>
  </si>
  <si>
    <t>Variety</t>
  </si>
  <si>
    <t>Targets</t>
  </si>
  <si>
    <t>Total</t>
  </si>
  <si>
    <t>Raghuwanshi B B</t>
  </si>
  <si>
    <t>Sai Deep K K</t>
  </si>
  <si>
    <t>Maa Muneshwari</t>
  </si>
  <si>
    <t>Annapurna Tarders</t>
  </si>
  <si>
    <t>Agrawal Machinery</t>
  </si>
  <si>
    <t>Jaiswal Hardware</t>
  </si>
  <si>
    <t>% Achieved</t>
  </si>
  <si>
    <t>Place</t>
  </si>
  <si>
    <t>Return</t>
  </si>
  <si>
    <t>Sale</t>
  </si>
  <si>
    <t>2355+</t>
  </si>
  <si>
    <t>Laxmi+</t>
  </si>
  <si>
    <t>Bheem 115</t>
  </si>
  <si>
    <t>MiniBhog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</si>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</sst>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2" fontId="4" fillId="0" borderId="0" xfId="0" applyNumberFormat="1" applyFont="1" applyAlignment="1">
      <alignment horizontal="left" vertical="center"/>
    </xf>
    <xf numFmtId="2" fontId="4" fillId="2" borderId="0" xfId="0" applyNumberFormat="1" applyFont="1" applyFill="1" applyAlignment="1">
      <alignment horizontal="left" vertical="center"/>
    </xf>
    <xf numFmtId="1" fontId="4" fillId="2" borderId="0" xfId="0" applyNumberFormat="1" applyFont="1" applyFill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2" fontId="2" fillId="4" borderId="9" xfId="0" applyNumberFormat="1" applyFont="1" applyFill="1" applyBorder="1" applyAlignment="1">
      <alignment horizontal="left" vertical="center"/>
    </xf>
    <xf numFmtId="1" fontId="2" fillId="4" borderId="9" xfId="0" applyNumberFormat="1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2" fontId="6" fillId="5" borderId="11" xfId="0" applyNumberFormat="1" applyFont="1" applyFill="1" applyBorder="1" applyAlignment="1">
      <alignment horizontal="left" vertical="center"/>
    </xf>
    <xf numFmtId="0" fontId="0" fillId="4" borderId="11" xfId="0" applyFill="1" applyBorder="1" applyAlignment="1">
      <alignment horizontal="left" vertical="center"/>
    </xf>
    <xf numFmtId="1" fontId="0" fillId="4" borderId="11" xfId="0" applyNumberForma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0" fillId="4" borderId="12" xfId="0" applyFill="1" applyBorder="1" applyAlignment="1">
      <alignment horizontal="left" vertical="center"/>
    </xf>
    <xf numFmtId="164" fontId="0" fillId="0" borderId="12" xfId="0" applyNumberFormat="1" applyBorder="1" applyAlignment="1">
      <alignment horizontal="left" vertical="center"/>
    </xf>
    <xf numFmtId="1" fontId="0" fillId="4" borderId="12" xfId="0" applyNumberFormat="1" applyFill="1" applyBorder="1" applyAlignment="1">
      <alignment horizontal="left" vertical="center"/>
    </xf>
    <xf numFmtId="2" fontId="5" fillId="0" borderId="11" xfId="0" applyNumberFormat="1" applyFont="1" applyBorder="1" applyAlignment="1">
      <alignment horizontal="left" vertical="center"/>
    </xf>
    <xf numFmtId="1" fontId="0" fillId="0" borderId="12" xfId="0" applyNumberFormat="1" applyBorder="1" applyAlignment="1">
      <alignment horizontal="left" vertical="center"/>
    </xf>
    <xf numFmtId="2" fontId="0" fillId="0" borderId="12" xfId="0" applyNumberFormat="1" applyBorder="1" applyAlignment="1">
      <alignment horizontal="left" vertical="center"/>
    </xf>
    <xf numFmtId="0" fontId="5" fillId="6" borderId="12" xfId="0" applyFont="1" applyFill="1" applyBorder="1" applyAlignment="1">
      <alignment horizontal="left" vertical="center"/>
    </xf>
    <xf numFmtId="2" fontId="5" fillId="6" borderId="11" xfId="0" applyNumberFormat="1" applyFont="1" applyFill="1" applyBorder="1" applyAlignment="1">
      <alignment horizontal="left" vertical="center"/>
    </xf>
    <xf numFmtId="0" fontId="6" fillId="6" borderId="12" xfId="0" applyFont="1" applyFill="1" applyBorder="1" applyAlignment="1">
      <alignment horizontal="left" vertical="center"/>
    </xf>
    <xf numFmtId="1" fontId="6" fillId="6" borderId="12" xfId="0" applyNumberFormat="1" applyFont="1" applyFill="1" applyBorder="1" applyAlignment="1">
      <alignment horizontal="left" vertical="center"/>
    </xf>
    <xf numFmtId="0" fontId="2" fillId="0" borderId="0" xfId="0" applyFont="1"/>
    <xf numFmtId="0" fontId="3" fillId="7" borderId="12" xfId="0" applyFont="1" applyFill="1" applyBorder="1" applyAlignment="1">
      <alignment horizontal="left" vertical="center"/>
    </xf>
    <xf numFmtId="0" fontId="7" fillId="7" borderId="12" xfId="0" applyFont="1" applyFill="1" applyBorder="1" applyAlignment="1">
      <alignment horizontal="left" vertical="center"/>
    </xf>
    <xf numFmtId="2" fontId="7" fillId="7" borderId="11" xfId="0" applyNumberFormat="1" applyFont="1" applyFill="1" applyBorder="1" applyAlignment="1">
      <alignment horizontal="left" vertical="center"/>
    </xf>
    <xf numFmtId="1" fontId="7" fillId="7" borderId="12" xfId="0" applyNumberFormat="1" applyFont="1" applyFill="1" applyBorder="1" applyAlignment="1">
      <alignment horizontal="left" vertical="center"/>
    </xf>
    <xf numFmtId="0" fontId="5" fillId="0" borderId="0" xfId="0" applyFont="1"/>
    <xf numFmtId="2" fontId="0" fillId="0" borderId="0" xfId="0" applyNumberFormat="1"/>
    <xf numFmtId="1" fontId="0" fillId="0" borderId="0" xfId="0" applyNumberFormat="1" applyAlignment="1">
      <alignment horizontal="center"/>
    </xf>
    <xf numFmtId="0" fontId="1" fillId="3" borderId="4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6" fillId="6" borderId="12" xfId="0" applyFont="1" applyFill="1" applyBorder="1" applyAlignment="1">
      <alignment horizontal="left" vertical="center"/>
    </xf>
    <xf numFmtId="2" fontId="4" fillId="0" borderId="1" xfId="0" applyNumberFormat="1" applyFont="1" applyBorder="1" applyAlignment="1">
      <alignment horizontal="left" vertical="center"/>
    </xf>
    <xf numFmtId="2" fontId="4" fillId="0" borderId="2" xfId="0" applyNumberFormat="1" applyFont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D843F-D069-4706-A5B9-A3A54FEE03CC}">
  <dimension ref="A1:Y20"/>
  <sheetViews>
    <sheetView tabSelected="1" workbookViewId="0">
      <selection activeCell="F25" sqref="F25:G27"/>
    </sheetView>
  </sheetViews>
  <sheetFormatPr defaultColWidth="7.28515625" defaultRowHeight="15" x14ac:dyDescent="0.25"/>
  <cols>
    <col min="1" max="1" width="6.85546875" bestFit="1" customWidth="1"/>
    <col min="2" max="2" width="21.42578125" bestFit="1" customWidth="1"/>
    <col min="3" max="3" width="7.85546875" bestFit="1" customWidth="1"/>
    <col min="4" max="4" width="11" style="37" bestFit="1" customWidth="1"/>
    <col min="5" max="5" width="7.85546875" bestFit="1" customWidth="1"/>
    <col min="6" max="6" width="9" bestFit="1" customWidth="1"/>
    <col min="7" max="7" width="9" style="13" bestFit="1" customWidth="1"/>
    <col min="8" max="8" width="8" style="13" bestFit="1" customWidth="1"/>
    <col min="9" max="9" width="7" style="13" bestFit="1" customWidth="1"/>
    <col min="10" max="10" width="6.7109375" style="13" bestFit="1" customWidth="1"/>
    <col min="11" max="11" width="8" style="13" bestFit="1" customWidth="1"/>
    <col min="12" max="12" width="7" style="13" bestFit="1" customWidth="1"/>
    <col min="13" max="13" width="6.7109375" style="13" bestFit="1" customWidth="1"/>
    <col min="14" max="14" width="8" style="13" bestFit="1" customWidth="1"/>
    <col min="15" max="16" width="9" style="13" bestFit="1" customWidth="1"/>
    <col min="17" max="17" width="7" style="13" bestFit="1" customWidth="1"/>
    <col min="18" max="18" width="7" style="38" bestFit="1" customWidth="1"/>
    <col min="19" max="19" width="6" style="13" bestFit="1" customWidth="1"/>
    <col min="20" max="20" width="8" style="13" bestFit="1" customWidth="1"/>
    <col min="21" max="21" width="7" style="13" bestFit="1" customWidth="1"/>
    <col min="22" max="22" width="6" style="13" bestFit="1" customWidth="1"/>
    <col min="23" max="23" width="8" style="13" bestFit="1" customWidth="1"/>
    <col min="24" max="24" width="7" style="13" bestFit="1" customWidth="1"/>
    <col min="25" max="25" width="6.7109375" style="13" bestFit="1" customWidth="1"/>
  </cols>
  <sheetData>
    <row r="1" spans="1:25" ht="16.5" thickBot="1" x14ac:dyDescent="0.3">
      <c r="A1" s="42" t="s">
        <v>0</v>
      </c>
      <c r="B1" s="43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2"/>
      <c r="T1" s="2"/>
      <c r="U1" s="2"/>
      <c r="V1" s="2"/>
      <c r="W1" s="2"/>
      <c r="X1" s="2"/>
      <c r="Y1" s="2"/>
    </row>
    <row r="2" spans="1:25" s="6" customFormat="1" ht="24" customHeight="1" x14ac:dyDescent="0.25">
      <c r="A2" s="4" t="s">
        <v>1</v>
      </c>
      <c r="B2" s="5" t="s">
        <v>2</v>
      </c>
      <c r="C2" s="44" t="s">
        <v>3</v>
      </c>
      <c r="D2" s="45"/>
      <c r="E2" s="39" t="s">
        <v>4</v>
      </c>
      <c r="F2" s="39"/>
      <c r="G2" s="39"/>
      <c r="H2" s="39" t="s">
        <v>5</v>
      </c>
      <c r="I2" s="39"/>
      <c r="J2" s="39"/>
      <c r="K2" s="39" t="s">
        <v>6</v>
      </c>
      <c r="L2" s="39"/>
      <c r="M2" s="39"/>
      <c r="N2" s="39" t="s">
        <v>7</v>
      </c>
      <c r="O2" s="39"/>
      <c r="P2" s="39"/>
      <c r="Q2" s="39" t="s">
        <v>8</v>
      </c>
      <c r="R2" s="39"/>
      <c r="S2" s="39"/>
      <c r="T2" s="39" t="s">
        <v>9</v>
      </c>
      <c r="U2" s="39"/>
      <c r="V2" s="39"/>
      <c r="W2" s="39" t="s">
        <v>10</v>
      </c>
      <c r="X2" s="39"/>
      <c r="Y2" s="40"/>
    </row>
    <row r="3" spans="1:25" s="13" customFormat="1" ht="15.75" thickBot="1" x14ac:dyDescent="0.3">
      <c r="A3" s="7"/>
      <c r="B3" s="8"/>
      <c r="C3" s="9" t="s">
        <v>3</v>
      </c>
      <c r="D3" s="10" t="s">
        <v>11</v>
      </c>
      <c r="E3" s="9" t="s">
        <v>12</v>
      </c>
      <c r="F3" s="9" t="s">
        <v>13</v>
      </c>
      <c r="G3" s="9" t="s">
        <v>14</v>
      </c>
      <c r="H3" s="9" t="s">
        <v>12</v>
      </c>
      <c r="I3" s="9" t="s">
        <v>13</v>
      </c>
      <c r="J3" s="9" t="s">
        <v>14</v>
      </c>
      <c r="K3" s="9" t="s">
        <v>12</v>
      </c>
      <c r="L3" s="9" t="s">
        <v>13</v>
      </c>
      <c r="M3" s="9" t="s">
        <v>14</v>
      </c>
      <c r="N3" s="8" t="s">
        <v>12</v>
      </c>
      <c r="O3" s="8" t="s">
        <v>13</v>
      </c>
      <c r="P3" s="8" t="s">
        <v>14</v>
      </c>
      <c r="Q3" s="9" t="s">
        <v>12</v>
      </c>
      <c r="R3" s="11" t="s">
        <v>13</v>
      </c>
      <c r="S3" s="9" t="s">
        <v>14</v>
      </c>
      <c r="T3" s="9" t="s">
        <v>12</v>
      </c>
      <c r="U3" s="9" t="s">
        <v>13</v>
      </c>
      <c r="V3" s="9" t="s">
        <v>14</v>
      </c>
      <c r="W3" s="9" t="s">
        <v>12</v>
      </c>
      <c r="X3" s="9" t="s">
        <v>13</v>
      </c>
      <c r="Y3" s="12" t="s">
        <v>14</v>
      </c>
    </row>
    <row r="4" spans="1:25" x14ac:dyDescent="0.25">
      <c r="A4" s="14">
        <v>1</v>
      </c>
      <c r="B4" s="14">
        <v>2111</v>
      </c>
      <c r="C4" s="15">
        <v>17000</v>
      </c>
      <c r="D4" s="16">
        <f>(G4/C4)*100</f>
        <v>93.67647058823529</v>
      </c>
      <c r="E4" s="17">
        <f>H4+K4+N4+Q4+T4+W4</f>
        <v>23970</v>
      </c>
      <c r="F4" s="17">
        <f t="shared" ref="F4:G13" si="0">I4+L4+O4+R4+U4+X4</f>
        <v>8045</v>
      </c>
      <c r="G4" s="17">
        <f t="shared" si="0"/>
        <v>15925</v>
      </c>
      <c r="H4" s="14">
        <v>3030</v>
      </c>
      <c r="I4" s="14">
        <v>312</v>
      </c>
      <c r="J4" s="14">
        <v>2718</v>
      </c>
      <c r="K4" s="17">
        <v>6030</v>
      </c>
      <c r="L4" s="17">
        <v>2073</v>
      </c>
      <c r="M4" s="17">
        <f>K4-L4</f>
        <v>3957</v>
      </c>
      <c r="N4" s="14">
        <v>8880</v>
      </c>
      <c r="O4" s="14">
        <v>2468</v>
      </c>
      <c r="P4" s="14">
        <f>N4-O4</f>
        <v>6412</v>
      </c>
      <c r="Q4" s="17">
        <v>2010</v>
      </c>
      <c r="R4" s="18">
        <v>1077</v>
      </c>
      <c r="S4" s="17">
        <f>Q4-R4</f>
        <v>933</v>
      </c>
      <c r="T4" s="14">
        <v>2010</v>
      </c>
      <c r="U4" s="14">
        <v>1002</v>
      </c>
      <c r="V4" s="14">
        <f>T4-U4</f>
        <v>1008</v>
      </c>
      <c r="W4" s="17">
        <v>2010</v>
      </c>
      <c r="X4" s="17">
        <v>1113</v>
      </c>
      <c r="Y4" s="17">
        <f>W4-X4</f>
        <v>897</v>
      </c>
    </row>
    <row r="5" spans="1:25" x14ac:dyDescent="0.25">
      <c r="A5" s="19">
        <v>2</v>
      </c>
      <c r="B5" s="19">
        <v>2233</v>
      </c>
      <c r="C5" s="20">
        <v>69000</v>
      </c>
      <c r="D5" s="16">
        <f t="shared" ref="D5:D20" si="1">(G5/C5)*100</f>
        <v>70.743478260869566</v>
      </c>
      <c r="E5" s="21">
        <f>H5+K5+N5+Q5+T5+W5</f>
        <v>68880</v>
      </c>
      <c r="F5" s="21">
        <f t="shared" si="0"/>
        <v>20067</v>
      </c>
      <c r="G5" s="21">
        <f t="shared" si="0"/>
        <v>48813</v>
      </c>
      <c r="H5" s="19">
        <v>11040</v>
      </c>
      <c r="I5" s="19">
        <v>1284</v>
      </c>
      <c r="J5" s="19">
        <v>9756</v>
      </c>
      <c r="K5" s="21">
        <v>21900</v>
      </c>
      <c r="L5" s="21">
        <v>8871</v>
      </c>
      <c r="M5" s="21">
        <f t="shared" ref="M5:M12" si="2">K5-L5</f>
        <v>13029</v>
      </c>
      <c r="N5" s="19">
        <v>20880</v>
      </c>
      <c r="O5" s="22">
        <v>2544</v>
      </c>
      <c r="P5" s="19">
        <f t="shared" ref="P5:P13" si="3">N5-O5</f>
        <v>18336</v>
      </c>
      <c r="Q5" s="21">
        <v>2520</v>
      </c>
      <c r="R5" s="23">
        <v>1836</v>
      </c>
      <c r="S5" s="21">
        <f t="shared" ref="S5" si="4">Q5-R5</f>
        <v>684</v>
      </c>
      <c r="T5" s="19">
        <v>4020</v>
      </c>
      <c r="U5" s="19">
        <v>3219</v>
      </c>
      <c r="V5" s="19">
        <f t="shared" ref="V5:V9" si="5">T5-U5</f>
        <v>801</v>
      </c>
      <c r="W5" s="21">
        <v>8520</v>
      </c>
      <c r="X5" s="21">
        <v>2313</v>
      </c>
      <c r="Y5" s="21">
        <f t="shared" ref="Y5:Y12" si="6">W5-X5</f>
        <v>6207</v>
      </c>
    </row>
    <row r="6" spans="1:25" x14ac:dyDescent="0.25">
      <c r="A6" s="19">
        <v>3</v>
      </c>
      <c r="B6" s="19">
        <v>2245</v>
      </c>
      <c r="C6" s="20">
        <v>4000</v>
      </c>
      <c r="D6" s="16">
        <f t="shared" si="1"/>
        <v>276.60000000000002</v>
      </c>
      <c r="E6" s="21">
        <f t="shared" ref="E6:E13" si="7">H6+K6+N6+Q6+T6+W6</f>
        <v>13950</v>
      </c>
      <c r="F6" s="21">
        <f t="shared" si="0"/>
        <v>2886</v>
      </c>
      <c r="G6" s="21">
        <f t="shared" si="0"/>
        <v>11064</v>
      </c>
      <c r="H6" s="19">
        <v>1410</v>
      </c>
      <c r="I6" s="19">
        <v>18</v>
      </c>
      <c r="J6" s="19">
        <v>1392</v>
      </c>
      <c r="K6" s="21">
        <v>5010</v>
      </c>
      <c r="L6" s="21">
        <v>477</v>
      </c>
      <c r="M6" s="21">
        <f t="shared" si="2"/>
        <v>4533</v>
      </c>
      <c r="N6" s="19">
        <v>4020</v>
      </c>
      <c r="O6" s="22">
        <v>1416</v>
      </c>
      <c r="P6" s="19">
        <f t="shared" si="3"/>
        <v>2604</v>
      </c>
      <c r="Q6" s="21"/>
      <c r="R6" s="23"/>
      <c r="S6" s="21"/>
      <c r="T6" s="19">
        <v>1020</v>
      </c>
      <c r="U6" s="19">
        <v>582</v>
      </c>
      <c r="V6" s="19">
        <f t="shared" si="5"/>
        <v>438</v>
      </c>
      <c r="W6" s="21">
        <v>2490</v>
      </c>
      <c r="X6" s="21">
        <v>393</v>
      </c>
      <c r="Y6" s="21">
        <f t="shared" si="6"/>
        <v>2097</v>
      </c>
    </row>
    <row r="7" spans="1:25" x14ac:dyDescent="0.25">
      <c r="A7" s="19">
        <v>4</v>
      </c>
      <c r="B7" s="19">
        <v>2228</v>
      </c>
      <c r="C7" s="20">
        <v>5000</v>
      </c>
      <c r="D7" s="24">
        <f t="shared" si="1"/>
        <v>1.44</v>
      </c>
      <c r="E7" s="21">
        <f t="shared" si="7"/>
        <v>1020</v>
      </c>
      <c r="F7" s="21">
        <f t="shared" si="0"/>
        <v>948</v>
      </c>
      <c r="G7" s="21">
        <f t="shared" si="0"/>
        <v>72</v>
      </c>
      <c r="H7" s="19"/>
      <c r="I7" s="19"/>
      <c r="J7" s="19"/>
      <c r="K7" s="21"/>
      <c r="L7" s="21"/>
      <c r="M7" s="21"/>
      <c r="N7" s="19">
        <v>1020</v>
      </c>
      <c r="O7" s="25">
        <v>948</v>
      </c>
      <c r="P7" s="19">
        <f t="shared" si="3"/>
        <v>72</v>
      </c>
      <c r="Q7" s="21"/>
      <c r="R7" s="23"/>
      <c r="S7" s="21"/>
      <c r="T7" s="19"/>
      <c r="U7" s="19"/>
      <c r="V7" s="19"/>
      <c r="W7" s="21"/>
      <c r="X7" s="21"/>
      <c r="Y7" s="21"/>
    </row>
    <row r="8" spans="1:25" x14ac:dyDescent="0.25">
      <c r="A8" s="19">
        <v>5</v>
      </c>
      <c r="B8" s="19">
        <v>2318</v>
      </c>
      <c r="C8" s="20">
        <v>5000</v>
      </c>
      <c r="D8" s="24">
        <f t="shared" si="1"/>
        <v>1.7399999999999998</v>
      </c>
      <c r="E8" s="21">
        <f t="shared" si="7"/>
        <v>1740</v>
      </c>
      <c r="F8" s="21">
        <f t="shared" si="0"/>
        <v>1653</v>
      </c>
      <c r="G8" s="21">
        <f t="shared" si="0"/>
        <v>87</v>
      </c>
      <c r="H8" s="19">
        <v>510</v>
      </c>
      <c r="I8" s="19">
        <v>456</v>
      </c>
      <c r="J8" s="19">
        <v>54</v>
      </c>
      <c r="K8" s="21">
        <v>510</v>
      </c>
      <c r="L8" s="21">
        <v>510</v>
      </c>
      <c r="M8" s="21">
        <f t="shared" si="2"/>
        <v>0</v>
      </c>
      <c r="N8" s="19">
        <v>120</v>
      </c>
      <c r="O8" s="25">
        <v>90</v>
      </c>
      <c r="P8" s="19">
        <f t="shared" si="3"/>
        <v>30</v>
      </c>
      <c r="Q8" s="21"/>
      <c r="R8" s="23"/>
      <c r="S8" s="21"/>
      <c r="T8" s="19"/>
      <c r="U8" s="19"/>
      <c r="V8" s="19"/>
      <c r="W8" s="21">
        <v>600</v>
      </c>
      <c r="X8" s="21">
        <v>597</v>
      </c>
      <c r="Y8" s="21">
        <f t="shared" si="6"/>
        <v>3</v>
      </c>
    </row>
    <row r="9" spans="1:25" x14ac:dyDescent="0.25">
      <c r="A9" s="19">
        <v>6</v>
      </c>
      <c r="B9" s="19" t="s">
        <v>15</v>
      </c>
      <c r="C9" s="20">
        <v>13000</v>
      </c>
      <c r="D9" s="16">
        <f t="shared" si="1"/>
        <v>70.961538461538467</v>
      </c>
      <c r="E9" s="21">
        <f t="shared" si="7"/>
        <v>20040</v>
      </c>
      <c r="F9" s="21">
        <f t="shared" si="0"/>
        <v>10815</v>
      </c>
      <c r="G9" s="21">
        <f t="shared" si="0"/>
        <v>9225</v>
      </c>
      <c r="H9" s="19">
        <v>3030</v>
      </c>
      <c r="I9" s="19">
        <v>1482</v>
      </c>
      <c r="J9" s="19">
        <v>1548</v>
      </c>
      <c r="K9" s="21">
        <v>7530</v>
      </c>
      <c r="L9" s="21">
        <v>4542</v>
      </c>
      <c r="M9" s="21">
        <f t="shared" si="2"/>
        <v>2988</v>
      </c>
      <c r="N9" s="19">
        <v>6150</v>
      </c>
      <c r="O9" s="19">
        <v>3048</v>
      </c>
      <c r="P9" s="19">
        <f t="shared" si="3"/>
        <v>3102</v>
      </c>
      <c r="Q9" s="21"/>
      <c r="R9" s="23"/>
      <c r="S9" s="21"/>
      <c r="T9" s="19">
        <v>300</v>
      </c>
      <c r="U9" s="19">
        <v>300</v>
      </c>
      <c r="V9" s="19">
        <f t="shared" si="5"/>
        <v>0</v>
      </c>
      <c r="W9" s="21">
        <v>3030</v>
      </c>
      <c r="X9" s="21">
        <v>1443</v>
      </c>
      <c r="Y9" s="21">
        <f t="shared" si="6"/>
        <v>1587</v>
      </c>
    </row>
    <row r="10" spans="1:25" x14ac:dyDescent="0.25">
      <c r="A10" s="19">
        <v>7</v>
      </c>
      <c r="B10" s="19">
        <v>2377</v>
      </c>
      <c r="C10" s="20">
        <v>6000</v>
      </c>
      <c r="D10" s="24">
        <f t="shared" si="1"/>
        <v>22.1</v>
      </c>
      <c r="E10" s="21">
        <f t="shared" si="7"/>
        <v>1530</v>
      </c>
      <c r="F10" s="21">
        <f t="shared" si="0"/>
        <v>204</v>
      </c>
      <c r="G10" s="21">
        <f t="shared" si="0"/>
        <v>1326</v>
      </c>
      <c r="H10" s="19"/>
      <c r="I10" s="19"/>
      <c r="J10" s="19"/>
      <c r="K10" s="21">
        <v>510</v>
      </c>
      <c r="L10" s="21">
        <v>102</v>
      </c>
      <c r="M10" s="21">
        <f t="shared" si="2"/>
        <v>408</v>
      </c>
      <c r="N10" s="19">
        <v>1020</v>
      </c>
      <c r="O10" s="19">
        <v>102</v>
      </c>
      <c r="P10" s="19">
        <f t="shared" si="3"/>
        <v>918</v>
      </c>
      <c r="Q10" s="21"/>
      <c r="R10" s="23"/>
      <c r="S10" s="21"/>
      <c r="T10" s="19"/>
      <c r="U10" s="19"/>
      <c r="V10" s="19"/>
      <c r="W10" s="21"/>
      <c r="X10" s="21"/>
      <c r="Y10" s="21"/>
    </row>
    <row r="11" spans="1:25" x14ac:dyDescent="0.25">
      <c r="A11" s="19">
        <v>8</v>
      </c>
      <c r="B11" s="19" t="s">
        <v>16</v>
      </c>
      <c r="C11" s="20">
        <v>1000</v>
      </c>
      <c r="D11" s="16">
        <f t="shared" si="1"/>
        <v>143.1</v>
      </c>
      <c r="E11" s="21">
        <f t="shared" si="7"/>
        <v>1890</v>
      </c>
      <c r="F11" s="21">
        <f t="shared" si="0"/>
        <v>459</v>
      </c>
      <c r="G11" s="21">
        <f t="shared" si="0"/>
        <v>1431</v>
      </c>
      <c r="H11" s="19"/>
      <c r="I11" s="19"/>
      <c r="J11" s="19"/>
      <c r="K11" s="21">
        <v>300</v>
      </c>
      <c r="L11" s="21">
        <v>114</v>
      </c>
      <c r="M11" s="21">
        <f t="shared" si="2"/>
        <v>186</v>
      </c>
      <c r="N11" s="19">
        <v>1590</v>
      </c>
      <c r="O11" s="19">
        <v>345</v>
      </c>
      <c r="P11" s="19">
        <f t="shared" si="3"/>
        <v>1245</v>
      </c>
      <c r="Q11" s="21"/>
      <c r="R11" s="23"/>
      <c r="S11" s="21"/>
      <c r="T11" s="19"/>
      <c r="U11" s="19"/>
      <c r="V11" s="19"/>
      <c r="W11" s="21"/>
      <c r="X11" s="21"/>
      <c r="Y11" s="21"/>
    </row>
    <row r="12" spans="1:25" x14ac:dyDescent="0.25">
      <c r="A12" s="19">
        <v>9</v>
      </c>
      <c r="B12" s="19" t="s">
        <v>17</v>
      </c>
      <c r="C12" s="20">
        <v>0</v>
      </c>
      <c r="D12" s="24" t="e">
        <f t="shared" si="1"/>
        <v>#DIV/0!</v>
      </c>
      <c r="E12" s="21">
        <f t="shared" si="7"/>
        <v>750</v>
      </c>
      <c r="F12" s="21">
        <f t="shared" si="0"/>
        <v>567</v>
      </c>
      <c r="G12" s="21">
        <f t="shared" si="0"/>
        <v>183</v>
      </c>
      <c r="H12" s="19"/>
      <c r="I12" s="19"/>
      <c r="J12" s="19"/>
      <c r="K12" s="21">
        <v>450</v>
      </c>
      <c r="L12" s="21">
        <v>390</v>
      </c>
      <c r="M12" s="21">
        <f t="shared" si="2"/>
        <v>60</v>
      </c>
      <c r="N12" s="19">
        <v>210</v>
      </c>
      <c r="O12" s="26">
        <v>141</v>
      </c>
      <c r="P12" s="19">
        <f t="shared" si="3"/>
        <v>69</v>
      </c>
      <c r="Q12" s="21"/>
      <c r="R12" s="23"/>
      <c r="S12" s="21"/>
      <c r="T12" s="19"/>
      <c r="U12" s="19"/>
      <c r="V12" s="19"/>
      <c r="W12" s="21">
        <v>90</v>
      </c>
      <c r="X12" s="21">
        <v>36</v>
      </c>
      <c r="Y12" s="21">
        <f t="shared" si="6"/>
        <v>54</v>
      </c>
    </row>
    <row r="13" spans="1:25" x14ac:dyDescent="0.25">
      <c r="A13" s="19">
        <v>10</v>
      </c>
      <c r="B13" s="19" t="s">
        <v>18</v>
      </c>
      <c r="C13" s="20">
        <v>0</v>
      </c>
      <c r="D13" s="24" t="e">
        <f t="shared" si="1"/>
        <v>#DIV/0!</v>
      </c>
      <c r="E13" s="21">
        <f t="shared" si="7"/>
        <v>150</v>
      </c>
      <c r="F13" s="21">
        <f t="shared" si="0"/>
        <v>32.5</v>
      </c>
      <c r="G13" s="21">
        <f t="shared" si="0"/>
        <v>117.5</v>
      </c>
      <c r="H13" s="19"/>
      <c r="I13" s="19"/>
      <c r="J13" s="19"/>
      <c r="K13" s="21"/>
      <c r="L13" s="21"/>
      <c r="M13" s="21"/>
      <c r="N13" s="19">
        <v>150</v>
      </c>
      <c r="O13" s="19">
        <v>32.5</v>
      </c>
      <c r="P13" s="19">
        <f t="shared" si="3"/>
        <v>117.5</v>
      </c>
      <c r="Q13" s="21"/>
      <c r="R13" s="23"/>
      <c r="S13" s="21"/>
      <c r="T13" s="19"/>
      <c r="U13" s="19"/>
      <c r="V13" s="19"/>
      <c r="W13" s="21"/>
      <c r="X13" s="21"/>
      <c r="Y13" s="21"/>
    </row>
    <row r="14" spans="1:25" x14ac:dyDescent="0.25">
      <c r="A14" s="41" t="s">
        <v>19</v>
      </c>
      <c r="B14" s="41"/>
      <c r="C14" s="27">
        <f>SUM(C4:C13)</f>
        <v>120000</v>
      </c>
      <c r="D14" s="28">
        <f>(G14/C14)*100</f>
        <v>73.53625000000001</v>
      </c>
      <c r="E14" s="29">
        <f>SUM(E4:E13)</f>
        <v>133920</v>
      </c>
      <c r="F14" s="29">
        <f t="shared" ref="F14:Y14" si="8">SUM(F4:F13)</f>
        <v>45676.5</v>
      </c>
      <c r="G14" s="29">
        <f t="shared" si="8"/>
        <v>88243.5</v>
      </c>
      <c r="H14" s="29">
        <f t="shared" si="8"/>
        <v>19020</v>
      </c>
      <c r="I14" s="29">
        <f t="shared" si="8"/>
        <v>3552</v>
      </c>
      <c r="J14" s="29">
        <f t="shared" si="8"/>
        <v>15468</v>
      </c>
      <c r="K14" s="29">
        <f t="shared" si="8"/>
        <v>42240</v>
      </c>
      <c r="L14" s="29">
        <f t="shared" si="8"/>
        <v>17079</v>
      </c>
      <c r="M14" s="29">
        <f t="shared" si="8"/>
        <v>25161</v>
      </c>
      <c r="N14" s="29">
        <f t="shared" si="8"/>
        <v>44040</v>
      </c>
      <c r="O14" s="29">
        <f t="shared" si="8"/>
        <v>11134.5</v>
      </c>
      <c r="P14" s="29">
        <f t="shared" si="8"/>
        <v>32905.5</v>
      </c>
      <c r="Q14" s="29">
        <f t="shared" si="8"/>
        <v>4530</v>
      </c>
      <c r="R14" s="29">
        <f t="shared" si="8"/>
        <v>2913</v>
      </c>
      <c r="S14" s="29">
        <f t="shared" si="8"/>
        <v>1617</v>
      </c>
      <c r="T14" s="29">
        <f t="shared" si="8"/>
        <v>7350</v>
      </c>
      <c r="U14" s="29">
        <f t="shared" si="8"/>
        <v>5103</v>
      </c>
      <c r="V14" s="29">
        <f t="shared" si="8"/>
        <v>2247</v>
      </c>
      <c r="W14" s="29">
        <f t="shared" si="8"/>
        <v>16740</v>
      </c>
      <c r="X14" s="29">
        <f t="shared" si="8"/>
        <v>5895</v>
      </c>
      <c r="Y14" s="29">
        <f t="shared" si="8"/>
        <v>10845</v>
      </c>
    </row>
    <row r="15" spans="1:25" x14ac:dyDescent="0.25">
      <c r="A15" s="19">
        <v>1</v>
      </c>
      <c r="B15" s="19">
        <v>4001</v>
      </c>
      <c r="C15" s="20">
        <v>5000</v>
      </c>
      <c r="D15" s="24">
        <f t="shared" si="1"/>
        <v>8.4</v>
      </c>
      <c r="E15" s="21">
        <f>H15+K15+N15+Q15+T15+W15</f>
        <v>1856</v>
      </c>
      <c r="F15" s="21">
        <f t="shared" ref="F15:G18" si="9">I15+L15+O15+R15+U15+X15</f>
        <v>1436</v>
      </c>
      <c r="G15" s="21">
        <f t="shared" si="9"/>
        <v>420</v>
      </c>
      <c r="H15" s="19"/>
      <c r="I15" s="19"/>
      <c r="J15" s="19"/>
      <c r="K15" s="21"/>
      <c r="L15" s="21"/>
      <c r="M15" s="21"/>
      <c r="N15" s="19">
        <v>320</v>
      </c>
      <c r="O15" s="19">
        <v>128</v>
      </c>
      <c r="P15" s="19">
        <f>N15-O15</f>
        <v>192</v>
      </c>
      <c r="Q15" s="21">
        <v>512</v>
      </c>
      <c r="R15" s="23">
        <v>420</v>
      </c>
      <c r="S15" s="23">
        <f>Q15-R15</f>
        <v>92</v>
      </c>
      <c r="T15" s="19">
        <v>1024</v>
      </c>
      <c r="U15" s="19">
        <v>888</v>
      </c>
      <c r="V15" s="19">
        <f>T15-U15</f>
        <v>136</v>
      </c>
      <c r="W15" s="21"/>
      <c r="X15" s="21"/>
      <c r="Y15" s="21"/>
    </row>
    <row r="16" spans="1:25" x14ac:dyDescent="0.25">
      <c r="A16" s="19">
        <v>2</v>
      </c>
      <c r="B16" s="19">
        <v>4226</v>
      </c>
      <c r="C16" s="20">
        <v>8000</v>
      </c>
      <c r="D16" s="24">
        <f t="shared" si="1"/>
        <v>10.549999999999999</v>
      </c>
      <c r="E16" s="21">
        <f t="shared" ref="E16:E18" si="10">H16+K16+N16+Q16+T16+W16</f>
        <v>4864</v>
      </c>
      <c r="F16" s="21">
        <f t="shared" si="9"/>
        <v>4020</v>
      </c>
      <c r="G16" s="21">
        <f t="shared" si="9"/>
        <v>844</v>
      </c>
      <c r="H16" s="19">
        <v>2016</v>
      </c>
      <c r="I16" s="19">
        <v>1400</v>
      </c>
      <c r="J16" s="19">
        <v>616</v>
      </c>
      <c r="K16" s="21"/>
      <c r="L16" s="21"/>
      <c r="M16" s="21"/>
      <c r="N16" s="19">
        <v>320</v>
      </c>
      <c r="O16" s="19">
        <v>256</v>
      </c>
      <c r="P16" s="19">
        <f t="shared" ref="P16:P18" si="11">N16-O16</f>
        <v>64</v>
      </c>
      <c r="Q16" s="21">
        <v>512</v>
      </c>
      <c r="R16" s="23">
        <v>448</v>
      </c>
      <c r="S16" s="23">
        <f t="shared" ref="S16:S18" si="12">Q16-R16</f>
        <v>64</v>
      </c>
      <c r="T16" s="19">
        <v>2016</v>
      </c>
      <c r="U16" s="19">
        <v>1916</v>
      </c>
      <c r="V16" s="19">
        <f t="shared" ref="V16:V18" si="13">T16-U16</f>
        <v>100</v>
      </c>
      <c r="W16" s="21"/>
      <c r="X16" s="21"/>
      <c r="Y16" s="21"/>
    </row>
    <row r="17" spans="1:25" x14ac:dyDescent="0.25">
      <c r="A17" s="19">
        <v>3</v>
      </c>
      <c r="B17" s="19">
        <v>4343</v>
      </c>
      <c r="C17" s="20">
        <v>13000</v>
      </c>
      <c r="D17" s="24">
        <f t="shared" si="1"/>
        <v>2.3076923076923079</v>
      </c>
      <c r="E17" s="21">
        <f t="shared" si="10"/>
        <v>4576</v>
      </c>
      <c r="F17" s="21">
        <f t="shared" si="9"/>
        <v>4276</v>
      </c>
      <c r="G17" s="21">
        <f t="shared" si="9"/>
        <v>300</v>
      </c>
      <c r="H17" s="19"/>
      <c r="I17" s="19"/>
      <c r="J17" s="19"/>
      <c r="K17" s="21"/>
      <c r="L17" s="21"/>
      <c r="M17" s="21"/>
      <c r="N17" s="19">
        <v>320</v>
      </c>
      <c r="O17" s="25">
        <v>256</v>
      </c>
      <c r="P17" s="19">
        <f t="shared" si="11"/>
        <v>64</v>
      </c>
      <c r="Q17" s="21">
        <v>2240</v>
      </c>
      <c r="R17" s="23">
        <v>2188</v>
      </c>
      <c r="S17" s="23">
        <f t="shared" si="12"/>
        <v>52</v>
      </c>
      <c r="T17" s="19">
        <v>2016</v>
      </c>
      <c r="U17" s="19">
        <v>1832</v>
      </c>
      <c r="V17" s="19">
        <f t="shared" si="13"/>
        <v>184</v>
      </c>
      <c r="W17" s="21"/>
      <c r="X17" s="21"/>
      <c r="Y17" s="21"/>
    </row>
    <row r="18" spans="1:25" x14ac:dyDescent="0.25">
      <c r="A18" s="19">
        <v>4</v>
      </c>
      <c r="B18" s="19">
        <v>4352</v>
      </c>
      <c r="C18" s="20">
        <v>0</v>
      </c>
      <c r="D18" s="24" t="e">
        <f t="shared" si="1"/>
        <v>#DIV/0!</v>
      </c>
      <c r="E18" s="21">
        <f t="shared" si="10"/>
        <v>768</v>
      </c>
      <c r="F18" s="21">
        <f t="shared" si="9"/>
        <v>648</v>
      </c>
      <c r="G18" s="21">
        <f t="shared" si="9"/>
        <v>120</v>
      </c>
      <c r="H18" s="19"/>
      <c r="I18" s="19"/>
      <c r="J18" s="19"/>
      <c r="K18" s="21"/>
      <c r="L18" s="21"/>
      <c r="M18" s="21"/>
      <c r="N18" s="19">
        <v>0</v>
      </c>
      <c r="O18" s="25"/>
      <c r="P18" s="19">
        <f t="shared" si="11"/>
        <v>0</v>
      </c>
      <c r="Q18" s="21">
        <v>256</v>
      </c>
      <c r="R18" s="23">
        <v>256</v>
      </c>
      <c r="S18" s="23">
        <f t="shared" si="12"/>
        <v>0</v>
      </c>
      <c r="T18" s="19">
        <v>512</v>
      </c>
      <c r="U18" s="19">
        <v>392</v>
      </c>
      <c r="V18" s="19">
        <f t="shared" si="13"/>
        <v>120</v>
      </c>
      <c r="W18" s="21"/>
      <c r="X18" s="21"/>
      <c r="Y18" s="21"/>
    </row>
    <row r="19" spans="1:25" s="31" customFormat="1" x14ac:dyDescent="0.25">
      <c r="A19" s="41" t="s">
        <v>19</v>
      </c>
      <c r="B19" s="41"/>
      <c r="C19" s="27">
        <f>SUM(C15:C18)</f>
        <v>26000</v>
      </c>
      <c r="D19" s="28">
        <f>(G19/C19)*100</f>
        <v>6.476923076923077</v>
      </c>
      <c r="E19" s="29">
        <f>SUM(E15:E18)</f>
        <v>12064</v>
      </c>
      <c r="F19" s="29">
        <f t="shared" ref="F19:Y19" si="14">SUM(F15:F18)</f>
        <v>10380</v>
      </c>
      <c r="G19" s="29">
        <f t="shared" si="14"/>
        <v>1684</v>
      </c>
      <c r="H19" s="29">
        <f t="shared" si="14"/>
        <v>2016</v>
      </c>
      <c r="I19" s="29">
        <f t="shared" si="14"/>
        <v>1400</v>
      </c>
      <c r="J19" s="29">
        <f t="shared" si="14"/>
        <v>616</v>
      </c>
      <c r="K19" s="29">
        <f t="shared" si="14"/>
        <v>0</v>
      </c>
      <c r="L19" s="29">
        <f t="shared" si="14"/>
        <v>0</v>
      </c>
      <c r="M19" s="29">
        <f t="shared" si="14"/>
        <v>0</v>
      </c>
      <c r="N19" s="29">
        <f t="shared" si="14"/>
        <v>960</v>
      </c>
      <c r="O19" s="29">
        <f t="shared" si="14"/>
        <v>640</v>
      </c>
      <c r="P19" s="29">
        <f t="shared" si="14"/>
        <v>320</v>
      </c>
      <c r="Q19" s="29">
        <f t="shared" si="14"/>
        <v>3520</v>
      </c>
      <c r="R19" s="30">
        <f t="shared" si="14"/>
        <v>3312</v>
      </c>
      <c r="S19" s="29">
        <f t="shared" si="14"/>
        <v>208</v>
      </c>
      <c r="T19" s="29">
        <f t="shared" si="14"/>
        <v>5568</v>
      </c>
      <c r="U19" s="29">
        <f t="shared" si="14"/>
        <v>5028</v>
      </c>
      <c r="V19" s="29">
        <f t="shared" si="14"/>
        <v>540</v>
      </c>
      <c r="W19" s="29">
        <f t="shared" si="14"/>
        <v>0</v>
      </c>
      <c r="X19" s="29">
        <f t="shared" si="14"/>
        <v>0</v>
      </c>
      <c r="Y19" s="29">
        <f t="shared" si="14"/>
        <v>0</v>
      </c>
    </row>
    <row r="20" spans="1:25" s="36" customFormat="1" ht="15.75" x14ac:dyDescent="0.25">
      <c r="A20" s="32"/>
      <c r="B20" s="33" t="s">
        <v>4</v>
      </c>
      <c r="C20" s="33">
        <f t="shared" ref="C20:Y20" si="15">C14+C19</f>
        <v>146000</v>
      </c>
      <c r="D20" s="34">
        <f t="shared" si="1"/>
        <v>61.594178082191789</v>
      </c>
      <c r="E20" s="33">
        <f t="shared" si="15"/>
        <v>145984</v>
      </c>
      <c r="F20" s="33">
        <f t="shared" si="15"/>
        <v>56056.5</v>
      </c>
      <c r="G20" s="33">
        <f t="shared" si="15"/>
        <v>89927.5</v>
      </c>
      <c r="H20" s="33">
        <f t="shared" si="15"/>
        <v>21036</v>
      </c>
      <c r="I20" s="33">
        <f t="shared" si="15"/>
        <v>4952</v>
      </c>
      <c r="J20" s="33">
        <f t="shared" si="15"/>
        <v>16084</v>
      </c>
      <c r="K20" s="33">
        <f t="shared" si="15"/>
        <v>42240</v>
      </c>
      <c r="L20" s="33">
        <f t="shared" si="15"/>
        <v>17079</v>
      </c>
      <c r="M20" s="33">
        <f t="shared" si="15"/>
        <v>25161</v>
      </c>
      <c r="N20" s="33">
        <f t="shared" si="15"/>
        <v>45000</v>
      </c>
      <c r="O20" s="33">
        <f t="shared" si="15"/>
        <v>11774.5</v>
      </c>
      <c r="P20" s="33">
        <f t="shared" si="15"/>
        <v>33225.5</v>
      </c>
      <c r="Q20" s="33">
        <f t="shared" si="15"/>
        <v>8050</v>
      </c>
      <c r="R20" s="35">
        <f t="shared" si="15"/>
        <v>6225</v>
      </c>
      <c r="S20" s="33">
        <f t="shared" si="15"/>
        <v>1825</v>
      </c>
      <c r="T20" s="33">
        <f t="shared" si="15"/>
        <v>12918</v>
      </c>
      <c r="U20" s="33">
        <f t="shared" si="15"/>
        <v>10131</v>
      </c>
      <c r="V20" s="33">
        <f t="shared" si="15"/>
        <v>2787</v>
      </c>
      <c r="W20" s="33">
        <f t="shared" si="15"/>
        <v>16740</v>
      </c>
      <c r="X20" s="33">
        <f t="shared" si="15"/>
        <v>5895</v>
      </c>
      <c r="Y20" s="33">
        <f t="shared" si="15"/>
        <v>10845</v>
      </c>
    </row>
  </sheetData>
  <mergeCells count="11">
    <mergeCell ref="A1:B1"/>
    <mergeCell ref="C2:D2"/>
    <mergeCell ref="E2:G2"/>
    <mergeCell ref="H2:J2"/>
    <mergeCell ref="K2:M2"/>
    <mergeCell ref="Q2:S2"/>
    <mergeCell ref="T2:V2"/>
    <mergeCell ref="W2:Y2"/>
    <mergeCell ref="A14:B14"/>
    <mergeCell ref="A19:B19"/>
    <mergeCell ref="N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2022-01-09T07:32:56Z</dcterms:created>
  <dcterms:modified xsi:type="dcterms:W3CDTF">2022-01-09T11:05:57Z</dcterms:modified>
</cp:coreProperties>
</file>