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ummary" sheetId="3" r:id="rId1"/>
    <sheet name="Rabi 20-21" sheetId="2" r:id="rId2"/>
    <sheet name="Kharif 21" sheetId="1" r:id="rId3"/>
  </sheets>
  <calcPr calcId="124519"/>
</workbook>
</file>

<file path=xl/calcChain.xml><?xml version="1.0" encoding="utf-8"?>
<calcChain xmlns="http://schemas.openxmlformats.org/spreadsheetml/2006/main">
  <c r="I10" i="3"/>
  <c r="G10"/>
  <c r="I9"/>
  <c r="I8"/>
  <c r="I7"/>
  <c r="G9"/>
  <c r="G8"/>
  <c r="G7"/>
  <c r="H10"/>
  <c r="F10"/>
  <c r="F18"/>
  <c r="E10"/>
  <c r="D10"/>
  <c r="E18"/>
  <c r="F22" i="2"/>
  <c r="F26" l="1"/>
  <c r="F11"/>
  <c r="I26"/>
  <c r="H26"/>
  <c r="L22"/>
  <c r="K22"/>
  <c r="I22"/>
  <c r="H22"/>
  <c r="K11"/>
  <c r="I11"/>
  <c r="H11"/>
  <c r="L11" l="1"/>
  <c r="E19" i="1" l="1"/>
  <c r="E16"/>
  <c r="E12"/>
  <c r="I12"/>
  <c r="H12"/>
  <c r="I19"/>
  <c r="H19"/>
  <c r="I16"/>
  <c r="H16"/>
</calcChain>
</file>

<file path=xl/sharedStrings.xml><?xml version="1.0" encoding="utf-8"?>
<sst xmlns="http://schemas.openxmlformats.org/spreadsheetml/2006/main" count="137" uniqueCount="85">
  <si>
    <t xml:space="preserve">Farm Wise Productivity Details Kharif 2021 </t>
  </si>
  <si>
    <t>Sr. No.</t>
  </si>
  <si>
    <t>Variety</t>
  </si>
  <si>
    <t xml:space="preserve">Location </t>
  </si>
  <si>
    <t xml:space="preserve">Farmer Name </t>
  </si>
  <si>
    <t>SP Code F*M</t>
  </si>
  <si>
    <t>LOT NO.</t>
  </si>
  <si>
    <t xml:space="preserve">NO. OF BAGS </t>
  </si>
  <si>
    <t>QTY</t>
  </si>
  <si>
    <t>Remarks</t>
  </si>
  <si>
    <t>Khairadera 1</t>
  </si>
  <si>
    <t>Digesh Singh</t>
  </si>
  <si>
    <t>AJ487*AJ488</t>
  </si>
  <si>
    <t>C30039</t>
  </si>
  <si>
    <t>A</t>
  </si>
  <si>
    <t>C30040</t>
  </si>
  <si>
    <t>B</t>
  </si>
  <si>
    <t>Khairadera 2</t>
  </si>
  <si>
    <t>Vinod Sahu</t>
  </si>
  <si>
    <t>C30041</t>
  </si>
  <si>
    <t>C30042</t>
  </si>
  <si>
    <t>Sunsuniya 1</t>
  </si>
  <si>
    <t>Ramratan Agrawal</t>
  </si>
  <si>
    <t>C30036</t>
  </si>
  <si>
    <t>C30037</t>
  </si>
  <si>
    <t>C30038</t>
  </si>
  <si>
    <t>C30038/2</t>
  </si>
  <si>
    <t>C</t>
  </si>
  <si>
    <t>AJ483*AJ484</t>
  </si>
  <si>
    <t>Sunsuniya 2</t>
  </si>
  <si>
    <t>Radha Bai</t>
  </si>
  <si>
    <t>C30047</t>
  </si>
  <si>
    <t>C30047/2</t>
  </si>
  <si>
    <t>GOT</t>
  </si>
  <si>
    <t>C30048</t>
  </si>
  <si>
    <t>AJ485*AJ486</t>
  </si>
  <si>
    <t>BK Bhara 2</t>
  </si>
  <si>
    <t>Kishor Chandra Agrawal</t>
  </si>
  <si>
    <t>C30057</t>
  </si>
  <si>
    <t>C30058</t>
  </si>
  <si>
    <t>F1</t>
  </si>
  <si>
    <t>F2</t>
  </si>
  <si>
    <t>F3</t>
  </si>
  <si>
    <t>Std Acre</t>
  </si>
  <si>
    <t>GOT Details Rabi 2020-21</t>
  </si>
  <si>
    <t>Employee Name</t>
  </si>
  <si>
    <t>Varitry</t>
  </si>
  <si>
    <t>LEASE AC.</t>
  </si>
  <si>
    <t>STD. AC</t>
  </si>
  <si>
    <t>GOT %</t>
  </si>
  <si>
    <t>Pass %</t>
  </si>
  <si>
    <t>Fail %</t>
  </si>
  <si>
    <t>Deepak Dangi</t>
  </si>
  <si>
    <t>C18886</t>
  </si>
  <si>
    <t>C18887</t>
  </si>
  <si>
    <t>C18888</t>
  </si>
  <si>
    <t>C18889</t>
  </si>
  <si>
    <t>C18890</t>
  </si>
  <si>
    <t>C18891</t>
  </si>
  <si>
    <t>C18892</t>
  </si>
  <si>
    <t>C18913</t>
  </si>
  <si>
    <t>C18914</t>
  </si>
  <si>
    <t>C18914/2(GOT)</t>
  </si>
  <si>
    <t>Lalpur</t>
  </si>
  <si>
    <t>C18923</t>
  </si>
  <si>
    <t>C18924</t>
  </si>
  <si>
    <t>Bk bahra 1</t>
  </si>
  <si>
    <t>C18920</t>
  </si>
  <si>
    <t>C18921</t>
  </si>
  <si>
    <t>C18921/2(GOT)</t>
  </si>
  <si>
    <t>C18922</t>
  </si>
  <si>
    <t>BK Bahra 2</t>
  </si>
  <si>
    <t>C18925</t>
  </si>
  <si>
    <t>C18926</t>
  </si>
  <si>
    <t>C18925/2</t>
  </si>
  <si>
    <t>Summary Rabi 2020-21</t>
  </si>
  <si>
    <t>Productivity Total Qty</t>
  </si>
  <si>
    <t>Pass Qty &amp; Percentage</t>
  </si>
  <si>
    <t xml:space="preserve">Fail </t>
  </si>
  <si>
    <t>Qty</t>
  </si>
  <si>
    <t>%</t>
  </si>
  <si>
    <t>Kharif 2021</t>
  </si>
  <si>
    <t>Sr. No</t>
  </si>
  <si>
    <t>No Result</t>
  </si>
  <si>
    <t>Total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</si>
</sst>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J18"/>
  <sheetViews>
    <sheetView tabSelected="1" workbookViewId="0">
      <selection activeCell="C3" sqref="C3"/>
    </sheetView>
  </sheetViews>
  <sheetFormatPr defaultRowHeight="15"/>
  <cols>
    <col min="2" max="2" width="6.85546875" bestFit="1" customWidth="1"/>
    <col min="3" max="3" width="7.42578125" bestFit="1" customWidth="1"/>
    <col min="4" max="4" width="8.28515625" bestFit="1" customWidth="1"/>
    <col min="5" max="5" width="20.42578125" bestFit="1" customWidth="1"/>
    <col min="6" max="6" width="15.42578125" customWidth="1"/>
    <col min="7" max="7" width="14.28515625" customWidth="1"/>
    <col min="8" max="8" width="10.140625" customWidth="1"/>
    <col min="9" max="9" width="7.140625" customWidth="1"/>
    <col min="10" max="10" width="8.5703125" bestFit="1" customWidth="1"/>
  </cols>
  <sheetData>
    <row r="4" spans="2:10" ht="18.75">
      <c r="B4" s="46" t="s">
        <v>75</v>
      </c>
      <c r="C4" s="46"/>
      <c r="D4" s="46"/>
      <c r="E4" s="46"/>
      <c r="F4" s="46"/>
      <c r="G4" s="46"/>
      <c r="H4" s="46"/>
      <c r="I4" s="46"/>
      <c r="J4" s="46"/>
    </row>
    <row r="5" spans="2:10">
      <c r="B5" s="47" t="s">
        <v>1</v>
      </c>
      <c r="C5" s="47" t="s">
        <v>2</v>
      </c>
      <c r="D5" s="48" t="s">
        <v>43</v>
      </c>
      <c r="E5" s="50" t="s">
        <v>76</v>
      </c>
      <c r="F5" s="52" t="s">
        <v>77</v>
      </c>
      <c r="G5" s="52"/>
      <c r="H5" s="53" t="s">
        <v>78</v>
      </c>
      <c r="I5" s="53"/>
      <c r="J5" s="48" t="s">
        <v>9</v>
      </c>
    </row>
    <row r="6" spans="2:10">
      <c r="B6" s="47"/>
      <c r="C6" s="47"/>
      <c r="D6" s="49"/>
      <c r="E6" s="51"/>
      <c r="F6" s="33" t="s">
        <v>79</v>
      </c>
      <c r="G6" s="33" t="s">
        <v>80</v>
      </c>
      <c r="H6" s="34" t="s">
        <v>79</v>
      </c>
      <c r="I6" s="34" t="s">
        <v>80</v>
      </c>
      <c r="J6" s="49"/>
    </row>
    <row r="7" spans="2:10">
      <c r="B7" s="31">
        <v>1</v>
      </c>
      <c r="C7" s="31" t="s">
        <v>40</v>
      </c>
      <c r="D7" s="32">
        <v>13.46</v>
      </c>
      <c r="E7" s="32">
        <v>4325.8999999999996</v>
      </c>
      <c r="F7" s="35">
        <v>4200.8999999999996</v>
      </c>
      <c r="G7" s="35">
        <f>F7/E7%</f>
        <v>97.11042788783837</v>
      </c>
      <c r="H7" s="34">
        <v>125</v>
      </c>
      <c r="I7" s="36">
        <f>H7/E7%</f>
        <v>2.8895721121616313</v>
      </c>
      <c r="J7" s="31"/>
    </row>
    <row r="8" spans="2:10">
      <c r="B8" s="31">
        <v>2</v>
      </c>
      <c r="C8" s="31" t="s">
        <v>41</v>
      </c>
      <c r="D8" s="31">
        <v>21.73</v>
      </c>
      <c r="E8" s="32">
        <v>5685.54</v>
      </c>
      <c r="F8" s="35">
        <v>3577.95</v>
      </c>
      <c r="G8" s="35">
        <f>F8/E8%</f>
        <v>62.930697875663519</v>
      </c>
      <c r="H8" s="34">
        <v>2107.59</v>
      </c>
      <c r="I8" s="36">
        <f>H8/E8%</f>
        <v>37.069302124336474</v>
      </c>
      <c r="J8" s="31"/>
    </row>
    <row r="9" spans="2:10">
      <c r="B9" s="40">
        <v>3</v>
      </c>
      <c r="C9" s="41" t="s">
        <v>42</v>
      </c>
      <c r="D9" s="41">
        <v>7.33</v>
      </c>
      <c r="E9" s="42">
        <v>3861.5</v>
      </c>
      <c r="F9" s="35">
        <v>3861.5</v>
      </c>
      <c r="G9" s="35">
        <f>F9/E9%</f>
        <v>100</v>
      </c>
      <c r="H9" s="34">
        <v>0</v>
      </c>
      <c r="I9" s="36">
        <f>H9/E9%</f>
        <v>0</v>
      </c>
      <c r="J9" s="31"/>
    </row>
    <row r="10" spans="2:10">
      <c r="B10" s="43"/>
      <c r="C10" s="44"/>
      <c r="D10" s="37">
        <f>SUM(D7:D9)</f>
        <v>42.519999999999996</v>
      </c>
      <c r="E10" s="37">
        <f>SUM(E7:E9)</f>
        <v>13872.939999999999</v>
      </c>
      <c r="F10" s="23">
        <f>SUM(F7:F9)</f>
        <v>11640.349999999999</v>
      </c>
      <c r="G10" s="23">
        <f>F10/E10%</f>
        <v>83.906871939185194</v>
      </c>
      <c r="H10" s="23">
        <f>SUM(H7:H9)</f>
        <v>2232.59</v>
      </c>
      <c r="I10" s="23">
        <f>H10/E10%</f>
        <v>16.093128060814795</v>
      </c>
      <c r="J10" s="23"/>
    </row>
    <row r="13" spans="2:10">
      <c r="C13" s="45" t="s">
        <v>81</v>
      </c>
      <c r="D13" s="45"/>
      <c r="E13" s="45"/>
      <c r="F13" s="45"/>
      <c r="G13" s="45"/>
    </row>
    <row r="14" spans="2:10" ht="30">
      <c r="C14" s="31" t="s">
        <v>82</v>
      </c>
      <c r="D14" s="31" t="s">
        <v>2</v>
      </c>
      <c r="E14" s="31" t="s">
        <v>43</v>
      </c>
      <c r="F14" s="38" t="s">
        <v>76</v>
      </c>
      <c r="G14" s="31" t="s">
        <v>9</v>
      </c>
    </row>
    <row r="15" spans="2:10">
      <c r="C15" s="31">
        <v>1</v>
      </c>
      <c r="D15" s="31" t="s">
        <v>40</v>
      </c>
      <c r="E15" s="31">
        <v>20.89</v>
      </c>
      <c r="F15" s="32">
        <v>11320.4</v>
      </c>
      <c r="G15" s="31" t="s">
        <v>83</v>
      </c>
    </row>
    <row r="16" spans="2:10">
      <c r="C16" s="31">
        <v>2</v>
      </c>
      <c r="D16" s="31" t="s">
        <v>41</v>
      </c>
      <c r="E16" s="32">
        <v>8.6199999999999992</v>
      </c>
      <c r="F16" s="39">
        <v>1318.8</v>
      </c>
      <c r="G16" s="31" t="s">
        <v>83</v>
      </c>
    </row>
    <row r="17" spans="3:7">
      <c r="C17" s="40">
        <v>3</v>
      </c>
      <c r="D17" s="41" t="s">
        <v>42</v>
      </c>
      <c r="E17" s="32">
        <v>7.33</v>
      </c>
      <c r="F17" s="39">
        <v>2260.3200000000002</v>
      </c>
      <c r="G17" s="31" t="s">
        <v>83</v>
      </c>
    </row>
    <row r="18" spans="3:7">
      <c r="C18" s="43" t="s">
        <v>84</v>
      </c>
      <c r="D18" s="44"/>
      <c r="E18" s="23">
        <f>SUM(E15:E17)</f>
        <v>36.839999999999996</v>
      </c>
      <c r="F18" s="23">
        <f>SUM(F15:F17)</f>
        <v>14899.519999999999</v>
      </c>
      <c r="G18" s="29"/>
    </row>
  </sheetData>
  <mergeCells count="11">
    <mergeCell ref="B10:C10"/>
    <mergeCell ref="C13:G13"/>
    <mergeCell ref="C18:D18"/>
    <mergeCell ref="B4:J4"/>
    <mergeCell ref="B5:B6"/>
    <mergeCell ref="C5:C6"/>
    <mergeCell ref="D5:D6"/>
    <mergeCell ref="E5:E6"/>
    <mergeCell ref="F5:G5"/>
    <mergeCell ref="H5:I5"/>
    <mergeCell ref="J5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7"/>
  <sheetViews>
    <sheetView workbookViewId="0">
      <selection activeCell="I19" activeCellId="1" sqref="I14:I17 I19"/>
    </sheetView>
  </sheetViews>
  <sheetFormatPr defaultRowHeight="15"/>
  <cols>
    <col min="1" max="1" width="3.140625" style="1" customWidth="1"/>
    <col min="2" max="2" width="18.42578125" style="1" customWidth="1"/>
    <col min="3" max="3" width="12.5703125" style="1" customWidth="1"/>
    <col min="4" max="4" width="15.85546875" style="1" customWidth="1"/>
    <col min="5" max="5" width="8.5703125" style="1" bestFit="1" customWidth="1"/>
    <col min="6" max="6" width="8" style="1" bestFit="1" customWidth="1"/>
    <col min="7" max="7" width="14.28515625" style="1" bestFit="1" customWidth="1"/>
    <col min="8" max="8" width="8.28515625" style="1" customWidth="1"/>
    <col min="9" max="9" width="8.5703125" style="1" bestFit="1" customWidth="1"/>
    <col min="10" max="10" width="11.42578125" style="1" bestFit="1" customWidth="1"/>
    <col min="11" max="11" width="12.85546875" style="1" customWidth="1"/>
    <col min="12" max="16" width="10" style="1" customWidth="1"/>
    <col min="17" max="16384" width="9.140625" style="1"/>
  </cols>
  <sheetData>
    <row r="1" spans="2:12" ht="21">
      <c r="B1" s="60" t="s">
        <v>44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2:12" ht="25.5">
      <c r="B2" s="3" t="s">
        <v>45</v>
      </c>
      <c r="C2" s="3" t="s">
        <v>46</v>
      </c>
      <c r="D2" s="2" t="s">
        <v>3</v>
      </c>
      <c r="E2" s="3" t="s">
        <v>47</v>
      </c>
      <c r="F2" s="3" t="s">
        <v>48</v>
      </c>
      <c r="G2" s="2" t="s">
        <v>6</v>
      </c>
      <c r="H2" s="3" t="s">
        <v>7</v>
      </c>
      <c r="I2" s="2" t="s">
        <v>8</v>
      </c>
      <c r="J2" s="14" t="s">
        <v>49</v>
      </c>
      <c r="K2" s="14" t="s">
        <v>50</v>
      </c>
      <c r="L2" s="14" t="s">
        <v>51</v>
      </c>
    </row>
    <row r="3" spans="2:12">
      <c r="B3" s="57" t="s">
        <v>52</v>
      </c>
      <c r="C3" s="55" t="s">
        <v>40</v>
      </c>
      <c r="D3" s="56" t="s">
        <v>10</v>
      </c>
      <c r="E3" s="56">
        <v>4</v>
      </c>
      <c r="F3" s="56">
        <v>3.61</v>
      </c>
      <c r="G3" s="5" t="s">
        <v>53</v>
      </c>
      <c r="H3" s="6">
        <v>14</v>
      </c>
      <c r="I3" s="7">
        <v>349.8</v>
      </c>
      <c r="J3" s="17">
        <v>99.689762150982418</v>
      </c>
      <c r="K3" s="13"/>
      <c r="L3" s="13"/>
    </row>
    <row r="4" spans="2:12">
      <c r="B4" s="58"/>
      <c r="C4" s="55"/>
      <c r="D4" s="56"/>
      <c r="E4" s="56"/>
      <c r="F4" s="56"/>
      <c r="G4" s="24" t="s">
        <v>53</v>
      </c>
      <c r="H4" s="25">
        <v>7</v>
      </c>
      <c r="I4" s="24">
        <v>175</v>
      </c>
      <c r="J4" s="17">
        <v>99.689762150982418</v>
      </c>
      <c r="K4" s="13"/>
      <c r="L4" s="13"/>
    </row>
    <row r="5" spans="2:12">
      <c r="B5" s="58"/>
      <c r="C5" s="55"/>
      <c r="D5" s="56"/>
      <c r="E5" s="56"/>
      <c r="F5" s="56"/>
      <c r="G5" s="5" t="s">
        <v>54</v>
      </c>
      <c r="H5" s="6">
        <v>5</v>
      </c>
      <c r="I5" s="7">
        <v>125</v>
      </c>
      <c r="J5" s="26">
        <v>96.971881759192499</v>
      </c>
      <c r="K5" s="27"/>
      <c r="L5" s="13"/>
    </row>
    <row r="6" spans="2:12">
      <c r="B6" s="58"/>
      <c r="C6" s="55" t="s">
        <v>40</v>
      </c>
      <c r="D6" s="56" t="s">
        <v>17</v>
      </c>
      <c r="E6" s="56">
        <v>3</v>
      </c>
      <c r="F6" s="56">
        <v>3.07</v>
      </c>
      <c r="G6" s="5" t="s">
        <v>55</v>
      </c>
      <c r="H6" s="6">
        <v>30</v>
      </c>
      <c r="I6" s="7">
        <v>748</v>
      </c>
      <c r="J6" s="17">
        <v>99.417852522639066</v>
      </c>
      <c r="K6" s="13"/>
      <c r="L6" s="13"/>
    </row>
    <row r="7" spans="2:12">
      <c r="B7" s="58"/>
      <c r="C7" s="55"/>
      <c r="D7" s="56"/>
      <c r="E7" s="56"/>
      <c r="F7" s="56"/>
      <c r="G7" s="5" t="s">
        <v>56</v>
      </c>
      <c r="H7" s="6">
        <v>20</v>
      </c>
      <c r="I7" s="7">
        <v>498.4</v>
      </c>
      <c r="J7" s="17">
        <v>99.845679012345684</v>
      </c>
      <c r="K7" s="13"/>
      <c r="L7" s="13"/>
    </row>
    <row r="8" spans="2:12">
      <c r="B8" s="58"/>
      <c r="C8" s="55" t="s">
        <v>40</v>
      </c>
      <c r="D8" s="56" t="s">
        <v>21</v>
      </c>
      <c r="E8" s="56">
        <v>7.5</v>
      </c>
      <c r="F8" s="56">
        <v>6.78</v>
      </c>
      <c r="G8" s="5" t="s">
        <v>57</v>
      </c>
      <c r="H8" s="6">
        <v>72</v>
      </c>
      <c r="I8" s="7">
        <v>1795</v>
      </c>
      <c r="J8" s="17">
        <v>99.601196410767699</v>
      </c>
      <c r="K8" s="13"/>
      <c r="L8" s="13"/>
    </row>
    <row r="9" spans="2:12">
      <c r="B9" s="58"/>
      <c r="C9" s="55"/>
      <c r="D9" s="56"/>
      <c r="E9" s="56"/>
      <c r="F9" s="56"/>
      <c r="G9" s="5" t="s">
        <v>58</v>
      </c>
      <c r="H9" s="6">
        <v>13</v>
      </c>
      <c r="I9" s="7">
        <v>307</v>
      </c>
      <c r="J9" s="17">
        <v>99.587458745874585</v>
      </c>
      <c r="K9" s="13"/>
      <c r="L9" s="13"/>
    </row>
    <row r="10" spans="2:12">
      <c r="B10" s="59"/>
      <c r="C10" s="55"/>
      <c r="D10" s="56"/>
      <c r="E10" s="56"/>
      <c r="F10" s="56"/>
      <c r="G10" s="5" t="s">
        <v>59</v>
      </c>
      <c r="H10" s="6">
        <v>14</v>
      </c>
      <c r="I10" s="7">
        <v>327.7</v>
      </c>
      <c r="J10" s="17">
        <v>99.628252788104092</v>
      </c>
      <c r="K10" s="13"/>
      <c r="L10" s="13"/>
    </row>
    <row r="11" spans="2:12">
      <c r="B11" s="18"/>
      <c r="C11" s="19"/>
      <c r="D11" s="18"/>
      <c r="E11" s="18"/>
      <c r="F11" s="18">
        <f>SUM(F3:F10)</f>
        <v>13.46</v>
      </c>
      <c r="G11" s="18"/>
      <c r="H11" s="28">
        <f>SUM(H3:H10)</f>
        <v>175</v>
      </c>
      <c r="I11" s="29">
        <f>SUM(I3:I10)</f>
        <v>4325.8999999999996</v>
      </c>
      <c r="J11" s="20"/>
      <c r="K11" s="23">
        <f>4200.9/4325.9%</f>
        <v>97.11042788783837</v>
      </c>
      <c r="L11" s="23">
        <f>I5/I11%</f>
        <v>2.8895721121616313</v>
      </c>
    </row>
    <row r="12" spans="2:12">
      <c r="B12" s="57" t="s">
        <v>52</v>
      </c>
      <c r="C12" s="55" t="s">
        <v>41</v>
      </c>
      <c r="D12" s="56" t="s">
        <v>29</v>
      </c>
      <c r="E12" s="56">
        <v>9</v>
      </c>
      <c r="F12" s="56">
        <v>8.6199999999999992</v>
      </c>
      <c r="G12" s="5" t="s">
        <v>60</v>
      </c>
      <c r="H12" s="6">
        <v>49</v>
      </c>
      <c r="I12" s="5">
        <v>1459.75</v>
      </c>
      <c r="J12" s="17">
        <v>99.228791773778923</v>
      </c>
      <c r="K12" s="13"/>
      <c r="L12" s="13"/>
    </row>
    <row r="13" spans="2:12">
      <c r="B13" s="58"/>
      <c r="C13" s="55"/>
      <c r="D13" s="56"/>
      <c r="E13" s="56"/>
      <c r="F13" s="56"/>
      <c r="G13" s="24" t="s">
        <v>60</v>
      </c>
      <c r="H13" s="25">
        <v>11</v>
      </c>
      <c r="I13" s="24">
        <v>305</v>
      </c>
      <c r="J13" s="17">
        <v>99.228791773778923</v>
      </c>
      <c r="K13" s="13"/>
      <c r="L13" s="13"/>
    </row>
    <row r="14" spans="2:12">
      <c r="B14" s="58"/>
      <c r="C14" s="55"/>
      <c r="D14" s="56"/>
      <c r="E14" s="56"/>
      <c r="F14" s="56"/>
      <c r="G14" s="5" t="s">
        <v>61</v>
      </c>
      <c r="H14" s="6">
        <v>13</v>
      </c>
      <c r="I14" s="7">
        <v>370</v>
      </c>
      <c r="J14" s="26">
        <v>93.917050691244242</v>
      </c>
      <c r="K14" s="27"/>
      <c r="L14" s="13"/>
    </row>
    <row r="15" spans="2:12">
      <c r="B15" s="58"/>
      <c r="C15" s="55"/>
      <c r="D15" s="56"/>
      <c r="E15" s="56"/>
      <c r="F15" s="56"/>
      <c r="G15" s="5" t="s">
        <v>62</v>
      </c>
      <c r="H15" s="6">
        <v>3</v>
      </c>
      <c r="I15" s="7">
        <v>90</v>
      </c>
      <c r="J15" s="26">
        <v>98.45</v>
      </c>
      <c r="K15" s="27"/>
      <c r="L15" s="13"/>
    </row>
    <row r="16" spans="2:12">
      <c r="B16" s="58"/>
      <c r="C16" s="55" t="s">
        <v>41</v>
      </c>
      <c r="D16" s="56" t="s">
        <v>63</v>
      </c>
      <c r="E16" s="56">
        <v>4</v>
      </c>
      <c r="F16" s="56">
        <v>3.89</v>
      </c>
      <c r="G16" s="5" t="s">
        <v>64</v>
      </c>
      <c r="H16" s="6">
        <v>34</v>
      </c>
      <c r="I16" s="7">
        <v>1015.25</v>
      </c>
      <c r="J16" s="26">
        <v>98.94736842105263</v>
      </c>
      <c r="K16" s="27"/>
      <c r="L16" s="13"/>
    </row>
    <row r="17" spans="2:12">
      <c r="B17" s="58"/>
      <c r="C17" s="55"/>
      <c r="D17" s="56"/>
      <c r="E17" s="56"/>
      <c r="F17" s="56"/>
      <c r="G17" s="5" t="s">
        <v>65</v>
      </c>
      <c r="H17" s="6">
        <v>8</v>
      </c>
      <c r="I17" s="7">
        <v>230.7</v>
      </c>
      <c r="J17" s="26">
        <v>97.081545064377679</v>
      </c>
      <c r="K17" s="27"/>
      <c r="L17" s="13"/>
    </row>
    <row r="18" spans="2:12">
      <c r="B18" s="58"/>
      <c r="C18" s="55" t="s">
        <v>41</v>
      </c>
      <c r="D18" s="56" t="s">
        <v>66</v>
      </c>
      <c r="E18" s="56">
        <v>9.5</v>
      </c>
      <c r="F18" s="56">
        <v>9.2200000000000006</v>
      </c>
      <c r="G18" s="5" t="s">
        <v>67</v>
      </c>
      <c r="H18" s="6">
        <v>34</v>
      </c>
      <c r="I18" s="7">
        <v>1013.8</v>
      </c>
      <c r="J18" s="17">
        <v>99.627699180938194</v>
      </c>
      <c r="K18" s="13"/>
      <c r="L18" s="13"/>
    </row>
    <row r="19" spans="2:12">
      <c r="B19" s="58"/>
      <c r="C19" s="55"/>
      <c r="D19" s="56"/>
      <c r="E19" s="56"/>
      <c r="F19" s="56"/>
      <c r="G19" s="5" t="s">
        <v>68</v>
      </c>
      <c r="H19" s="6">
        <v>14</v>
      </c>
      <c r="I19" s="7">
        <v>401.64</v>
      </c>
      <c r="J19" s="26">
        <v>98.57</v>
      </c>
      <c r="K19" s="27"/>
      <c r="L19" s="13"/>
    </row>
    <row r="20" spans="2:12">
      <c r="B20" s="58"/>
      <c r="C20" s="55"/>
      <c r="D20" s="56"/>
      <c r="E20" s="56"/>
      <c r="F20" s="56"/>
      <c r="G20" s="5" t="s">
        <v>69</v>
      </c>
      <c r="H20" s="6">
        <v>2</v>
      </c>
      <c r="I20" s="7">
        <v>49.4</v>
      </c>
      <c r="J20" s="17">
        <v>99.3</v>
      </c>
      <c r="K20" s="13"/>
      <c r="L20" s="13"/>
    </row>
    <row r="21" spans="2:12">
      <c r="B21" s="59"/>
      <c r="C21" s="30" t="s">
        <v>41</v>
      </c>
      <c r="D21" s="5" t="s">
        <v>66</v>
      </c>
      <c r="E21" s="56"/>
      <c r="F21" s="56"/>
      <c r="G21" s="5" t="s">
        <v>70</v>
      </c>
      <c r="H21" s="6">
        <v>25</v>
      </c>
      <c r="I21" s="7">
        <v>750</v>
      </c>
      <c r="J21" s="17">
        <v>99.824253075571178</v>
      </c>
      <c r="K21" s="13"/>
      <c r="L21" s="13"/>
    </row>
    <row r="22" spans="2:12">
      <c r="B22" s="18"/>
      <c r="C22" s="19"/>
      <c r="D22" s="18"/>
      <c r="E22" s="18"/>
      <c r="F22" s="18">
        <f>SUM(F12:F21)</f>
        <v>21.73</v>
      </c>
      <c r="G22" s="18"/>
      <c r="H22" s="28">
        <f>SUM(H12:H21)</f>
        <v>193</v>
      </c>
      <c r="I22" s="29">
        <f>SUM(I12:I21)</f>
        <v>5685.54</v>
      </c>
      <c r="J22" s="23"/>
      <c r="K22" s="23">
        <f>3577.95/5685.54%</f>
        <v>62.930697875663519</v>
      </c>
      <c r="L22" s="23">
        <f>2107.59/5685.54%</f>
        <v>37.069302124336474</v>
      </c>
    </row>
    <row r="23" spans="2:12">
      <c r="B23" s="54" t="s">
        <v>52</v>
      </c>
      <c r="C23" s="55" t="s">
        <v>42</v>
      </c>
      <c r="D23" s="56" t="s">
        <v>71</v>
      </c>
      <c r="E23" s="56">
        <v>7.75</v>
      </c>
      <c r="F23" s="56">
        <v>7.33</v>
      </c>
      <c r="G23" s="5" t="s">
        <v>72</v>
      </c>
      <c r="H23" s="15">
        <v>65</v>
      </c>
      <c r="I23" s="15">
        <v>1945.8</v>
      </c>
      <c r="J23" s="17">
        <v>99.928977272727266</v>
      </c>
      <c r="K23" s="17"/>
      <c r="L23" s="13"/>
    </row>
    <row r="24" spans="2:12">
      <c r="B24" s="54"/>
      <c r="C24" s="55"/>
      <c r="D24" s="56"/>
      <c r="E24" s="56"/>
      <c r="F24" s="56"/>
      <c r="G24" s="5" t="s">
        <v>73</v>
      </c>
      <c r="H24" s="15">
        <v>63</v>
      </c>
      <c r="I24" s="15">
        <v>1890</v>
      </c>
      <c r="J24" s="17">
        <v>99.948927477017364</v>
      </c>
      <c r="K24" s="17"/>
      <c r="L24" s="13"/>
    </row>
    <row r="25" spans="2:12">
      <c r="B25" s="54"/>
      <c r="C25" s="55"/>
      <c r="D25" s="56"/>
      <c r="E25" s="56"/>
      <c r="F25" s="56"/>
      <c r="G25" s="5" t="s">
        <v>74</v>
      </c>
      <c r="H25" s="15">
        <v>1</v>
      </c>
      <c r="I25" s="16">
        <v>25.7</v>
      </c>
      <c r="J25" s="17">
        <v>99.798792756539228</v>
      </c>
      <c r="K25" s="17"/>
      <c r="L25" s="13"/>
    </row>
    <row r="26" spans="2:12">
      <c r="B26" s="18"/>
      <c r="C26" s="19"/>
      <c r="D26" s="18"/>
      <c r="E26" s="18"/>
      <c r="F26" s="18">
        <f>SUM(F23)</f>
        <v>7.33</v>
      </c>
      <c r="G26" s="18"/>
      <c r="H26" s="21">
        <f>SUM(H23:H25)</f>
        <v>129</v>
      </c>
      <c r="I26" s="22">
        <f>SUM(I23:I25)</f>
        <v>3861.5</v>
      </c>
      <c r="J26" s="23"/>
      <c r="K26" s="23">
        <v>100</v>
      </c>
      <c r="L26" s="23">
        <v>0</v>
      </c>
    </row>
    <row r="27" spans="2:12">
      <c r="C27" s="4"/>
      <c r="D27" s="4"/>
    </row>
  </sheetData>
  <mergeCells count="32">
    <mergeCell ref="D6:D7"/>
    <mergeCell ref="E6:E7"/>
    <mergeCell ref="F6:F7"/>
    <mergeCell ref="C8:C10"/>
    <mergeCell ref="B1:L1"/>
    <mergeCell ref="D8:D10"/>
    <mergeCell ref="E8:E10"/>
    <mergeCell ref="F8:F10"/>
    <mergeCell ref="B12:B21"/>
    <mergeCell ref="C12:C15"/>
    <mergeCell ref="D12:D15"/>
    <mergeCell ref="E12:E15"/>
    <mergeCell ref="F12:F15"/>
    <mergeCell ref="C16:C17"/>
    <mergeCell ref="D16:D17"/>
    <mergeCell ref="B3:B10"/>
    <mergeCell ref="C3:C5"/>
    <mergeCell ref="D3:D5"/>
    <mergeCell ref="E3:E5"/>
    <mergeCell ref="F3:F5"/>
    <mergeCell ref="C6:C7"/>
    <mergeCell ref="E16:E17"/>
    <mergeCell ref="F16:F17"/>
    <mergeCell ref="C18:C20"/>
    <mergeCell ref="D18:D20"/>
    <mergeCell ref="E18:E21"/>
    <mergeCell ref="F18:F21"/>
    <mergeCell ref="B23:B25"/>
    <mergeCell ref="C23:C25"/>
    <mergeCell ref="D23:D25"/>
    <mergeCell ref="E23:E25"/>
    <mergeCell ref="F23:F25"/>
  </mergeCells>
  <conditionalFormatting sqref="K2">
    <cfRule type="duplicateValues" dxfId="2" priority="3"/>
  </conditionalFormatting>
  <conditionalFormatting sqref="J2">
    <cfRule type="duplicateValues" dxfId="1" priority="2"/>
  </conditionalFormatting>
  <conditionalFormatting sqref="L2">
    <cfRule type="duplicateValues" dxfId="0" priority="1"/>
  </conditionalFormatting>
  <pageMargins left="0.25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I19" sqref="I19"/>
    </sheetView>
  </sheetViews>
  <sheetFormatPr defaultRowHeight="15"/>
  <cols>
    <col min="1" max="1" width="6" style="1" customWidth="1"/>
    <col min="2" max="2" width="9" style="1" customWidth="1"/>
    <col min="3" max="3" width="14.7109375" style="1" customWidth="1"/>
    <col min="4" max="4" width="26.85546875" style="1" customWidth="1"/>
    <col min="5" max="5" width="12" style="1" customWidth="1"/>
    <col min="6" max="6" width="13.28515625" style="1" customWidth="1"/>
    <col min="7" max="7" width="10.5703125" style="1" customWidth="1"/>
    <col min="8" max="8" width="8.7109375" style="1" customWidth="1"/>
    <col min="9" max="9" width="13.5703125" style="1" customWidth="1"/>
    <col min="10" max="10" width="10.140625" style="1" customWidth="1"/>
    <col min="11" max="15" width="9.140625" style="1"/>
    <col min="16" max="16" width="14" style="1" customWidth="1"/>
    <col min="17" max="16384" width="9.140625" style="1"/>
  </cols>
  <sheetData>
    <row r="2" spans="1:10" ht="15.7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s="4" customFormat="1" ht="30">
      <c r="A3" s="2" t="s">
        <v>1</v>
      </c>
      <c r="B3" s="2" t="s">
        <v>2</v>
      </c>
      <c r="C3" s="2" t="s">
        <v>3</v>
      </c>
      <c r="D3" s="2" t="s">
        <v>4</v>
      </c>
      <c r="E3" s="2" t="s">
        <v>43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s="8" customFormat="1">
      <c r="A4" s="56">
        <v>1</v>
      </c>
      <c r="B4" s="56" t="s">
        <v>40</v>
      </c>
      <c r="C4" s="56" t="s">
        <v>10</v>
      </c>
      <c r="D4" s="56" t="s">
        <v>11</v>
      </c>
      <c r="E4" s="56">
        <v>4.2300000000000004</v>
      </c>
      <c r="F4" s="56" t="s">
        <v>12</v>
      </c>
      <c r="G4" s="5" t="s">
        <v>13</v>
      </c>
      <c r="H4" s="6">
        <v>42</v>
      </c>
      <c r="I4" s="7">
        <v>1227.1400000000001</v>
      </c>
      <c r="J4" s="5" t="s">
        <v>14</v>
      </c>
    </row>
    <row r="5" spans="1:10" s="8" customFormat="1">
      <c r="A5" s="56"/>
      <c r="B5" s="56"/>
      <c r="C5" s="56"/>
      <c r="D5" s="56"/>
      <c r="E5" s="56"/>
      <c r="F5" s="56"/>
      <c r="G5" s="5" t="s">
        <v>15</v>
      </c>
      <c r="H5" s="6">
        <v>42</v>
      </c>
      <c r="I5" s="7">
        <v>1254.77</v>
      </c>
      <c r="J5" s="5" t="s">
        <v>16</v>
      </c>
    </row>
    <row r="6" spans="1:10" s="8" customFormat="1">
      <c r="A6" s="56">
        <v>2</v>
      </c>
      <c r="B6" s="56" t="s">
        <v>40</v>
      </c>
      <c r="C6" s="56" t="s">
        <v>17</v>
      </c>
      <c r="D6" s="56" t="s">
        <v>18</v>
      </c>
      <c r="E6" s="56">
        <v>4.07</v>
      </c>
      <c r="F6" s="56" t="s">
        <v>12</v>
      </c>
      <c r="G6" s="5" t="s">
        <v>19</v>
      </c>
      <c r="H6" s="6">
        <v>52</v>
      </c>
      <c r="I6" s="7">
        <v>1558.96</v>
      </c>
      <c r="J6" s="5" t="s">
        <v>14</v>
      </c>
    </row>
    <row r="7" spans="1:10" s="8" customFormat="1">
      <c r="A7" s="56"/>
      <c r="B7" s="56"/>
      <c r="C7" s="56"/>
      <c r="D7" s="56"/>
      <c r="E7" s="56"/>
      <c r="F7" s="56"/>
      <c r="G7" s="5" t="s">
        <v>20</v>
      </c>
      <c r="H7" s="6">
        <v>20</v>
      </c>
      <c r="I7" s="6">
        <v>583.33000000000004</v>
      </c>
      <c r="J7" s="6" t="s">
        <v>16</v>
      </c>
    </row>
    <row r="8" spans="1:10" s="8" customFormat="1">
      <c r="A8" s="56">
        <v>3</v>
      </c>
      <c r="B8" s="56" t="s">
        <v>40</v>
      </c>
      <c r="C8" s="56" t="s">
        <v>21</v>
      </c>
      <c r="D8" s="56" t="s">
        <v>22</v>
      </c>
      <c r="E8" s="56">
        <v>12.59</v>
      </c>
      <c r="F8" s="56" t="s">
        <v>12</v>
      </c>
      <c r="G8" s="5" t="s">
        <v>23</v>
      </c>
      <c r="H8" s="7">
        <v>112</v>
      </c>
      <c r="I8" s="7">
        <v>3354.8</v>
      </c>
      <c r="J8" s="5" t="s">
        <v>14</v>
      </c>
    </row>
    <row r="9" spans="1:10" s="8" customFormat="1">
      <c r="A9" s="56"/>
      <c r="B9" s="56"/>
      <c r="C9" s="56"/>
      <c r="D9" s="56"/>
      <c r="E9" s="56"/>
      <c r="F9" s="56"/>
      <c r="G9" s="5" t="s">
        <v>24</v>
      </c>
      <c r="H9" s="7">
        <v>55</v>
      </c>
      <c r="I9" s="7">
        <v>1631.4</v>
      </c>
      <c r="J9" s="5" t="s">
        <v>14</v>
      </c>
    </row>
    <row r="10" spans="1:10" s="8" customFormat="1">
      <c r="A10" s="56"/>
      <c r="B10" s="56"/>
      <c r="C10" s="56"/>
      <c r="D10" s="56"/>
      <c r="E10" s="56"/>
      <c r="F10" s="56"/>
      <c r="G10" s="5" t="s">
        <v>25</v>
      </c>
      <c r="H10" s="7">
        <v>37</v>
      </c>
      <c r="I10" s="7">
        <v>1105</v>
      </c>
      <c r="J10" s="5" t="s">
        <v>16</v>
      </c>
    </row>
    <row r="11" spans="1:10" s="8" customFormat="1">
      <c r="A11" s="56"/>
      <c r="B11" s="56"/>
      <c r="C11" s="56"/>
      <c r="D11" s="56"/>
      <c r="E11" s="56"/>
      <c r="F11" s="56"/>
      <c r="G11" s="5" t="s">
        <v>26</v>
      </c>
      <c r="H11" s="7">
        <v>21</v>
      </c>
      <c r="I11" s="7">
        <v>605</v>
      </c>
      <c r="J11" s="5" t="s">
        <v>27</v>
      </c>
    </row>
    <row r="12" spans="1:10" s="11" customFormat="1">
      <c r="A12" s="9"/>
      <c r="B12" s="9"/>
      <c r="C12" s="9"/>
      <c r="D12" s="9"/>
      <c r="E12" s="9">
        <f>SUM(E4:E11)</f>
        <v>20.89</v>
      </c>
      <c r="F12" s="9"/>
      <c r="G12" s="9"/>
      <c r="H12" s="9">
        <f>SUM(H4:H11)</f>
        <v>381</v>
      </c>
      <c r="I12" s="9">
        <f>SUM(I4:I11)</f>
        <v>11320.4</v>
      </c>
      <c r="J12" s="9"/>
    </row>
    <row r="13" spans="1:10" s="8" customFormat="1">
      <c r="A13" s="56">
        <v>1</v>
      </c>
      <c r="B13" s="56" t="s">
        <v>41</v>
      </c>
      <c r="C13" s="56" t="s">
        <v>29</v>
      </c>
      <c r="D13" s="56" t="s">
        <v>30</v>
      </c>
      <c r="E13" s="56">
        <v>8.6199999999999992</v>
      </c>
      <c r="F13" s="56" t="s">
        <v>28</v>
      </c>
      <c r="G13" s="5" t="s">
        <v>31</v>
      </c>
      <c r="H13" s="6">
        <v>37</v>
      </c>
      <c r="I13" s="7">
        <v>1090</v>
      </c>
      <c r="J13" s="5" t="s">
        <v>14</v>
      </c>
    </row>
    <row r="14" spans="1:10" s="8" customFormat="1">
      <c r="A14" s="56"/>
      <c r="B14" s="56"/>
      <c r="C14" s="56"/>
      <c r="D14" s="56"/>
      <c r="E14" s="56"/>
      <c r="F14" s="56"/>
      <c r="G14" s="5" t="s">
        <v>32</v>
      </c>
      <c r="H14" s="6">
        <v>1</v>
      </c>
      <c r="I14" s="7">
        <v>5.8</v>
      </c>
      <c r="J14" s="5" t="s">
        <v>33</v>
      </c>
    </row>
    <row r="15" spans="1:10" s="8" customFormat="1">
      <c r="A15" s="56"/>
      <c r="B15" s="56"/>
      <c r="C15" s="56"/>
      <c r="D15" s="56"/>
      <c r="E15" s="56"/>
      <c r="F15" s="56"/>
      <c r="G15" s="5" t="s">
        <v>34</v>
      </c>
      <c r="H15" s="6">
        <v>8</v>
      </c>
      <c r="I15" s="7">
        <v>223</v>
      </c>
      <c r="J15" s="5" t="s">
        <v>16</v>
      </c>
    </row>
    <row r="16" spans="1:10" s="11" customFormat="1">
      <c r="A16" s="9"/>
      <c r="B16" s="9"/>
      <c r="C16" s="9"/>
      <c r="D16" s="9"/>
      <c r="E16" s="9">
        <f>SUM(E13)</f>
        <v>8.6199999999999992</v>
      </c>
      <c r="F16" s="9"/>
      <c r="G16" s="9"/>
      <c r="H16" s="10">
        <f>SUM(H13:H15)</f>
        <v>46</v>
      </c>
      <c r="I16" s="9">
        <f>SUM(I13:I15)</f>
        <v>1318.8</v>
      </c>
      <c r="J16" s="9"/>
    </row>
    <row r="17" spans="1:10">
      <c r="A17" s="54">
        <v>1</v>
      </c>
      <c r="B17" s="54" t="s">
        <v>42</v>
      </c>
      <c r="C17" s="54" t="s">
        <v>36</v>
      </c>
      <c r="D17" s="54" t="s">
        <v>37</v>
      </c>
      <c r="E17" s="54">
        <v>7.33</v>
      </c>
      <c r="F17" s="54" t="s">
        <v>35</v>
      </c>
      <c r="G17" s="13" t="s">
        <v>38</v>
      </c>
      <c r="H17" s="13">
        <v>63</v>
      </c>
      <c r="I17" s="13">
        <v>1879.52</v>
      </c>
      <c r="J17" s="13" t="s">
        <v>14</v>
      </c>
    </row>
    <row r="18" spans="1:10">
      <c r="A18" s="54"/>
      <c r="B18" s="54"/>
      <c r="C18" s="54"/>
      <c r="D18" s="54"/>
      <c r="E18" s="54"/>
      <c r="F18" s="54"/>
      <c r="G18" s="13" t="s">
        <v>39</v>
      </c>
      <c r="H18" s="13">
        <v>13</v>
      </c>
      <c r="I18" s="13">
        <v>380.8</v>
      </c>
      <c r="J18" s="13" t="s">
        <v>14</v>
      </c>
    </row>
    <row r="19" spans="1:10">
      <c r="A19" s="12"/>
      <c r="B19" s="12"/>
      <c r="C19" s="12"/>
      <c r="D19" s="12"/>
      <c r="E19" s="12">
        <f>SUM(E17)</f>
        <v>7.33</v>
      </c>
      <c r="F19" s="12"/>
      <c r="G19" s="12"/>
      <c r="H19" s="9">
        <f>SUM(H17:H18)</f>
        <v>76</v>
      </c>
      <c r="I19" s="9">
        <f>SUM(I17:I18)</f>
        <v>2260.3200000000002</v>
      </c>
      <c r="J19" s="12"/>
    </row>
  </sheetData>
  <mergeCells count="31">
    <mergeCell ref="F17:F18"/>
    <mergeCell ref="A13:A15"/>
    <mergeCell ref="B13:B15"/>
    <mergeCell ref="C13:C15"/>
    <mergeCell ref="D13:D15"/>
    <mergeCell ref="F13:F15"/>
    <mergeCell ref="E13:E15"/>
    <mergeCell ref="E17:E18"/>
    <mergeCell ref="A17:A18"/>
    <mergeCell ref="B17:B18"/>
    <mergeCell ref="C17:C18"/>
    <mergeCell ref="D17:D18"/>
    <mergeCell ref="F6:F7"/>
    <mergeCell ref="A8:A11"/>
    <mergeCell ref="B8:B11"/>
    <mergeCell ref="C8:C11"/>
    <mergeCell ref="D8:D11"/>
    <mergeCell ref="F8:F11"/>
    <mergeCell ref="E6:E7"/>
    <mergeCell ref="E8:E11"/>
    <mergeCell ref="A6:A7"/>
    <mergeCell ref="B6:B7"/>
    <mergeCell ref="C6:C7"/>
    <mergeCell ref="D6:D7"/>
    <mergeCell ref="A2:J2"/>
    <mergeCell ref="A4:A5"/>
    <mergeCell ref="B4:B5"/>
    <mergeCell ref="C4:C5"/>
    <mergeCell ref="D4:D5"/>
    <mergeCell ref="F4:F5"/>
    <mergeCell ref="E4:E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Rabi 20-21</vt:lpstr>
      <vt:lpstr>Kharif 21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SURESH</cp:lastModifiedBy>
  <cp:lastPrinted>2022-01-06T11:57:11Z</cp:lastPrinted>
  <dcterms:created xsi:type="dcterms:W3CDTF">2022-01-06T11:15:04Z</dcterms:created>
  <dcterms:modified xsi:type="dcterms:W3CDTF">2022-01-06T12:16:00Z</dcterms:modified>
</cp:coreProperties>
</file>