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mar Singh\Downloads\"/>
    </mc:Choice>
  </mc:AlternateContent>
  <xr:revisionPtr revIDLastSave="0" documentId="13_ncr:1_{1F4D7A40-002E-4C8D-BB43-CD62C4918A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chievement" sheetId="1" r:id="rId1"/>
    <sheet name="Your data" sheetId="2" r:id="rId2"/>
    <sheet name="Madhepura" sheetId="3" state="hidden" r:id="rId3"/>
    <sheet name="Jamui" sheetId="4" state="hidden" r:id="rId4"/>
    <sheet name="Chapra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4" i="2"/>
  <c r="J5" i="2"/>
  <c r="J6" i="2"/>
  <c r="J7" i="2"/>
  <c r="J8" i="2"/>
  <c r="J3" i="2"/>
  <c r="N4" i="2"/>
  <c r="N5" i="2"/>
  <c r="N6" i="2"/>
  <c r="N7" i="2"/>
  <c r="N3" i="2"/>
  <c r="M4" i="2"/>
  <c r="M5" i="2"/>
  <c r="M6" i="2"/>
  <c r="M7" i="2"/>
  <c r="M8" i="2"/>
  <c r="M3" i="2"/>
  <c r="G17" i="2"/>
  <c r="G18" i="2"/>
  <c r="G19" i="2"/>
  <c r="F41" i="2"/>
  <c r="F42" i="2"/>
  <c r="F43" i="2"/>
  <c r="F44" i="2"/>
  <c r="F37" i="2"/>
  <c r="F38" i="2"/>
  <c r="F39" i="2"/>
  <c r="F40" i="2"/>
  <c r="G8" i="2"/>
  <c r="G6" i="2"/>
  <c r="G4" i="2"/>
  <c r="F21" i="2"/>
  <c r="G21" i="2"/>
  <c r="F25" i="8"/>
  <c r="E25" i="8"/>
  <c r="D25" i="8"/>
  <c r="C25" i="8"/>
  <c r="F21" i="8"/>
  <c r="E21" i="8"/>
  <c r="D21" i="8"/>
  <c r="C21" i="8"/>
  <c r="F18" i="8"/>
  <c r="E18" i="8"/>
  <c r="D18" i="8"/>
  <c r="C18" i="8"/>
  <c r="F13" i="8"/>
  <c r="E13" i="8"/>
  <c r="D13" i="8"/>
  <c r="C13" i="8"/>
  <c r="F25" i="4"/>
  <c r="E25" i="4"/>
  <c r="D25" i="4"/>
  <c r="C25" i="4"/>
  <c r="F21" i="4"/>
  <c r="E21" i="4"/>
  <c r="D21" i="4"/>
  <c r="C21" i="4"/>
  <c r="F18" i="4"/>
  <c r="E18" i="4"/>
  <c r="D18" i="4"/>
  <c r="C18" i="4"/>
  <c r="F13" i="4"/>
  <c r="E13" i="4"/>
  <c r="D13" i="4"/>
  <c r="C13" i="4"/>
  <c r="F25" i="3"/>
  <c r="E25" i="3"/>
  <c r="D25" i="3"/>
  <c r="C25" i="3"/>
  <c r="F21" i="3"/>
  <c r="E21" i="3"/>
  <c r="D21" i="3"/>
  <c r="C21" i="3"/>
  <c r="F18" i="3"/>
  <c r="E18" i="3"/>
  <c r="D18" i="3"/>
  <c r="C18" i="3"/>
  <c r="F13" i="3"/>
  <c r="E13" i="3"/>
  <c r="D13" i="3"/>
  <c r="C13" i="3"/>
  <c r="G40" i="2"/>
  <c r="G39" i="2"/>
  <c r="F36" i="2"/>
  <c r="F35" i="2"/>
  <c r="F34" i="2"/>
  <c r="F33" i="2"/>
  <c r="G32" i="2"/>
  <c r="F32" i="2"/>
  <c r="G31" i="2"/>
  <c r="F31" i="2"/>
  <c r="G30" i="2"/>
  <c r="F30" i="2"/>
  <c r="G29" i="2"/>
  <c r="F29" i="2"/>
  <c r="G27" i="2"/>
  <c r="F27" i="2"/>
  <c r="G26" i="2"/>
  <c r="F26" i="2"/>
  <c r="G25" i="2"/>
  <c r="F25" i="2"/>
  <c r="G24" i="2"/>
  <c r="F24" i="2"/>
  <c r="G23" i="2"/>
  <c r="F23" i="2"/>
  <c r="G20" i="2"/>
  <c r="F20" i="2"/>
  <c r="F19" i="2"/>
  <c r="F18" i="2"/>
  <c r="F17" i="2"/>
  <c r="G16" i="2"/>
  <c r="F16" i="2"/>
  <c r="G14" i="2"/>
  <c r="F14" i="2"/>
  <c r="E13" i="2"/>
  <c r="D13" i="2"/>
  <c r="C13" i="2"/>
  <c r="G12" i="2"/>
  <c r="F12" i="2"/>
  <c r="G11" i="2"/>
  <c r="F11" i="2"/>
  <c r="G10" i="2"/>
  <c r="F10" i="2"/>
  <c r="G9" i="2"/>
  <c r="F9" i="2"/>
  <c r="F8" i="2"/>
  <c r="G7" i="2"/>
  <c r="F7" i="2"/>
  <c r="F6" i="2"/>
  <c r="G5" i="2"/>
  <c r="F5" i="2"/>
  <c r="F4" i="2"/>
  <c r="G3" i="2"/>
  <c r="F3" i="2"/>
  <c r="M9" i="2" l="1"/>
  <c r="N9" i="2"/>
  <c r="G13" i="2"/>
  <c r="F13" i="2"/>
</calcChain>
</file>

<file path=xl/sharedStrings.xml><?xml version="1.0" encoding="utf-8"?>
<sst xmlns="http://schemas.openxmlformats.org/spreadsheetml/2006/main" count="192" uniqueCount="113">
  <si>
    <t xml:space="preserve">Your Achievements </t>
  </si>
  <si>
    <t>S.No.</t>
  </si>
  <si>
    <t>Total 22-23</t>
  </si>
  <si>
    <t>Total 23-24</t>
  </si>
  <si>
    <t>GD MT</t>
  </si>
  <si>
    <t>OLY</t>
  </si>
  <si>
    <t xml:space="preserve">GD achievement % </t>
  </si>
  <si>
    <t>Maize KG as per ESS</t>
  </si>
  <si>
    <t>Value Lakh as per ESS</t>
  </si>
  <si>
    <t>Hy Paddy as per ESS</t>
  </si>
  <si>
    <t>Res Paddy as per ESS</t>
  </si>
  <si>
    <t>Mustard as per ESS</t>
  </si>
  <si>
    <t>Wheat as per ESS</t>
  </si>
  <si>
    <t>Total Value</t>
  </si>
  <si>
    <t>NPI growth</t>
  </si>
  <si>
    <t>RCP Vs Collection 22 Lakh</t>
  </si>
  <si>
    <t>RCP Vs Collection 23 Lakh</t>
  </si>
  <si>
    <t>Collection Lakh</t>
  </si>
  <si>
    <t>Paddy ABS lakh</t>
  </si>
  <si>
    <t>Maize ABS lakh</t>
  </si>
  <si>
    <t>Mustard ABS lakh</t>
  </si>
  <si>
    <t>KSS</t>
  </si>
  <si>
    <t>AKK</t>
  </si>
  <si>
    <t>PSA</t>
  </si>
  <si>
    <t>PDA</t>
  </si>
  <si>
    <t>Demo on App</t>
  </si>
  <si>
    <t>OFD</t>
  </si>
  <si>
    <t xml:space="preserve">Sarthi </t>
  </si>
  <si>
    <t>Sarthi Farmers meeting</t>
  </si>
  <si>
    <t>RCT</t>
  </si>
  <si>
    <t>Retailers Meeting</t>
  </si>
  <si>
    <t xml:space="preserve">Utkarsh </t>
  </si>
  <si>
    <t>Bronze</t>
  </si>
  <si>
    <t>Silver</t>
  </si>
  <si>
    <t>Gold</t>
  </si>
  <si>
    <t xml:space="preserve">Unnati registration </t>
  </si>
  <si>
    <t>Maize scanning Bags</t>
  </si>
  <si>
    <t>Paddy scanning Bags</t>
  </si>
  <si>
    <t>New Distributors app</t>
  </si>
  <si>
    <t>New Retailers app</t>
  </si>
  <si>
    <t>Plan how to achive the 24-25 SP.</t>
  </si>
  <si>
    <t>Crop</t>
  </si>
  <si>
    <t>Product Name</t>
  </si>
  <si>
    <t>22-23 NS</t>
  </si>
  <si>
    <t xml:space="preserve">23-24 NS </t>
  </si>
  <si>
    <t>24-25 SP</t>
  </si>
  <si>
    <t>24-25 PP</t>
  </si>
  <si>
    <t xml:space="preserve">Hy Paddy </t>
  </si>
  <si>
    <t>VNR-2318</t>
  </si>
  <si>
    <t>VNR-2228</t>
  </si>
  <si>
    <t>Bheem-115</t>
  </si>
  <si>
    <t>2355 Power</t>
  </si>
  <si>
    <t>2355 Plus</t>
  </si>
  <si>
    <t>VNR 2245</t>
  </si>
  <si>
    <t>VNR 2377</t>
  </si>
  <si>
    <t>VNR-2262</t>
  </si>
  <si>
    <t>VNR 2452</t>
  </si>
  <si>
    <t>Minibhog</t>
  </si>
  <si>
    <t>Total</t>
  </si>
  <si>
    <t xml:space="preserve">Res Paddy </t>
  </si>
  <si>
    <t>Annapurna</t>
  </si>
  <si>
    <t>Sonari</t>
  </si>
  <si>
    <t>Dhanshree</t>
  </si>
  <si>
    <t>Mahabali</t>
  </si>
  <si>
    <t>Maize</t>
  </si>
  <si>
    <t>VNR 4226</t>
  </si>
  <si>
    <t>VNR 4324</t>
  </si>
  <si>
    <t>Mustard</t>
  </si>
  <si>
    <t>VNR 502</t>
  </si>
  <si>
    <t>VNR 590</t>
  </si>
  <si>
    <t>Hy Mustard</t>
  </si>
  <si>
    <t xml:space="preserve">Wheat </t>
  </si>
  <si>
    <t>VNR 602 +</t>
  </si>
  <si>
    <t>Selected each and every distributors have to participate  in res. paddy Vol.According to his Overall res.Paddy sale</t>
  </si>
  <si>
    <r>
      <t xml:space="preserve">Target  the minimum </t>
    </r>
    <r>
      <rPr>
        <b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 xml:space="preserve"> Retailers channel from New Appointed distributors which help in penetrate in new market for NPI Products fittment</t>
    </r>
  </si>
  <si>
    <r>
      <t>New</t>
    </r>
    <r>
      <rPr>
        <b/>
        <sz val="11"/>
        <color theme="1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Distributors appointing in processes on that area where our reach is low for Expand our bussiness.</t>
    </r>
  </si>
  <si>
    <t>Have to take JBP with minimum 100 Retailers ,Conduct Retailers meeting among the Distributors.</t>
  </si>
  <si>
    <t>Make the video of Retailers and Distributors while Handover the Unnati and Quantity Schem of Maize and Paddy</t>
  </si>
  <si>
    <t>Retain of 2021-2022  Unnati Retailers for upcoming Year and Plan on JBP.</t>
  </si>
  <si>
    <t>Unnati Scanning achievement of 90 %, Growth in New retailers from 84 to 123 . While retained last to last year retailers.</t>
  </si>
  <si>
    <t>This year achived 100.41% of Maize GD 68.5 MT againt the GD of 68 MT .</t>
  </si>
  <si>
    <t>Alignment of Retailers and drive My retailers concept given by Management which help me to search the potential of retailers Sale.</t>
  </si>
  <si>
    <t>Have develop relationship with farmers with add 240 farmers as "VNR Sarthi"and New product Demo.</t>
  </si>
  <si>
    <t xml:space="preserve">This year Conducted 2 RCT in Paddy 2318,2262,2228 &amp; Bheem-115 in which total dealers,Reatailers participated 40. Next year planned </t>
  </si>
  <si>
    <t>This year Total Demand Generation Activity run in my territory (KSS-106,AKK-118,PSA-112,PDA-68).And also Harvesting Activity on Maize and make users farmers. testimonial</t>
  </si>
  <si>
    <t>Last year while Distribute Demo to Sarthi Farmers given 10 Coupns to each and every Farmer to spred among the targeted village farmers  help in tie with our products.</t>
  </si>
  <si>
    <t>Retain the users farmers from last to last year sales data while calling by (SIP) for pre movement of products in Villages.</t>
  </si>
  <si>
    <t>Need 6 SIP for champaign on 2228,2318 and Bheem-115.</t>
  </si>
  <si>
    <r>
      <t xml:space="preserve">Planned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KSS in market (Jamo,Mohmadpur,Bedauli,Breja,Nagra)mega meeting on </t>
    </r>
    <r>
      <rPr>
        <b/>
        <sz val="11"/>
        <color theme="1"/>
        <rFont val="Calibri"/>
        <family val="2"/>
        <scheme val="minor"/>
      </rPr>
      <t>My retailers</t>
    </r>
    <r>
      <rPr>
        <sz val="11"/>
        <color theme="1"/>
        <rFont val="Calibri"/>
        <family val="2"/>
        <scheme val="minor"/>
      </rPr>
      <t xml:space="preserve"> counter with users farmers in the presence of RM sir.</t>
    </r>
  </si>
  <si>
    <t>Use of 3 Local farmers details with Yield data for make Bannering and visible on retail counter from 7 markets.</t>
  </si>
  <si>
    <t>This year Conducted 5 retailers meeting with My retailers and Taken the JBP with his 3 village. in the presence of Dealers and aware them regarding Unnati and Quantity schem .It help in Sale incresses</t>
  </si>
  <si>
    <r>
      <t xml:space="preserve">Achived the GD of NPI (2318,2228, &amp;Bheem-115) total sale </t>
    </r>
    <r>
      <rPr>
        <b/>
        <sz val="11"/>
        <color theme="1"/>
        <rFont val="Calibri"/>
        <family val="2"/>
        <scheme val="minor"/>
      </rPr>
      <t xml:space="preserve"> 26MT</t>
    </r>
    <r>
      <rPr>
        <sz val="11"/>
        <color theme="1"/>
        <rFont val="Calibri"/>
        <family val="2"/>
        <scheme val="minor"/>
      </rPr>
      <t xml:space="preserve">  against the target of </t>
    </r>
    <r>
      <rPr>
        <b/>
        <sz val="11"/>
        <color theme="1"/>
        <rFont val="Calibri"/>
        <family val="2"/>
        <scheme val="minor"/>
      </rPr>
      <t>23MT</t>
    </r>
    <r>
      <rPr>
        <sz val="11"/>
        <color theme="1"/>
        <rFont val="Calibri"/>
        <family val="2"/>
        <scheme val="minor"/>
      </rPr>
      <t xml:space="preserve"> and last year base of</t>
    </r>
    <r>
      <rPr>
        <b/>
        <sz val="11"/>
        <color theme="1"/>
        <rFont val="Calibri"/>
        <family val="2"/>
        <scheme val="minor"/>
      </rPr>
      <t xml:space="preserve"> 9 MT</t>
    </r>
    <r>
      <rPr>
        <sz val="11"/>
        <color theme="1"/>
        <rFont val="Calibri"/>
        <family val="2"/>
        <scheme val="minor"/>
      </rPr>
      <t xml:space="preserve"> (Growth %of 288)</t>
    </r>
  </si>
  <si>
    <r>
      <t>This year Research Paddy Sale -</t>
    </r>
    <r>
      <rPr>
        <b/>
        <sz val="11"/>
        <color theme="1"/>
        <rFont val="Calibri"/>
        <family val="2"/>
        <scheme val="minor"/>
      </rPr>
      <t xml:space="preserve">26 MT </t>
    </r>
    <r>
      <rPr>
        <sz val="11"/>
        <color theme="1"/>
        <rFont val="Calibri"/>
        <family val="2"/>
        <scheme val="minor"/>
      </rPr>
      <t>against the last year base-</t>
    </r>
    <r>
      <rPr>
        <b/>
        <sz val="11"/>
        <color theme="1"/>
        <rFont val="Calibri"/>
        <family val="2"/>
        <scheme val="minor"/>
      </rPr>
      <t xml:space="preserve"> 19 M</t>
    </r>
    <r>
      <rPr>
        <sz val="11"/>
        <color theme="1"/>
        <rFont val="Calibri"/>
        <family val="2"/>
        <scheme val="minor"/>
      </rPr>
      <t xml:space="preserve">T (Growth %of </t>
    </r>
    <r>
      <rPr>
        <b/>
        <sz val="11"/>
        <color theme="1"/>
        <rFont val="Calibri"/>
        <family val="2"/>
        <scheme val="minor"/>
      </rPr>
      <t>136</t>
    </r>
    <r>
      <rPr>
        <sz val="11"/>
        <color theme="1"/>
        <rFont val="Calibri"/>
        <family val="2"/>
        <scheme val="minor"/>
      </rPr>
      <t>) for minimiz the return not bill without ABS Less then 5 MT.</t>
    </r>
  </si>
  <si>
    <t>Planned to capture untape market such as-(Doriganj,Garkha,Dariyapur,and Parsa) with the help of SIP candidates and my self with the Demo no each 20 no 2262 and Bheem -115 and also of 4324 maize in Spring.</t>
  </si>
  <si>
    <t>Planned to Reached Servey of each and every retailers of Unnati who not doing any bussiness from last to last year and convert into our bussiness</t>
  </si>
  <si>
    <t>Need to again Demostration of 20 Demo 2262 on the fittment cluster.</t>
  </si>
  <si>
    <r>
      <t xml:space="preserve">Filtered the MDO Sandeep and Channel </t>
    </r>
    <r>
      <rPr>
        <b/>
        <sz val="11"/>
        <color theme="1"/>
        <rFont val="Calibri"/>
        <family val="2"/>
        <scheme val="minor"/>
      </rPr>
      <t>Shri Ram khad Beej Bhandar</t>
    </r>
    <r>
      <rPr>
        <sz val="11"/>
        <color theme="1"/>
        <rFont val="Calibri"/>
        <family val="2"/>
        <scheme val="minor"/>
      </rPr>
      <t xml:space="preserve"> (Not billed without 75 % of Payment) and punished while hold his Unnati Scheme from last year Action - Hired New MDO and Dealers channel for expansion of the territory Bussiness.</t>
    </r>
  </si>
  <si>
    <t>Learning -from 2023 Must Emplement in 2024.</t>
  </si>
  <si>
    <t xml:space="preserve">Team Review weekly while season.Collect 25 Retailers data and mapped in PMC app from each and every  MDO.  </t>
  </si>
  <si>
    <r>
      <t xml:space="preserve">This year Value of Territory is </t>
    </r>
    <r>
      <rPr>
        <b/>
        <sz val="11"/>
        <color theme="1"/>
        <rFont val="Calibri"/>
        <family val="2"/>
        <scheme val="minor"/>
      </rPr>
      <t xml:space="preserve">2.30 </t>
    </r>
    <r>
      <rPr>
        <sz val="11"/>
        <color theme="1"/>
        <rFont val="Calibri"/>
        <family val="2"/>
        <scheme val="minor"/>
      </rPr>
      <t>Lakh in 2023 against the</t>
    </r>
    <r>
      <rPr>
        <b/>
        <sz val="11"/>
        <color theme="1"/>
        <rFont val="Calibri"/>
        <family val="2"/>
        <scheme val="minor"/>
      </rPr>
      <t xml:space="preserve"> 1.50</t>
    </r>
    <r>
      <rPr>
        <sz val="11"/>
        <color theme="1"/>
        <rFont val="Calibri"/>
        <family val="2"/>
        <scheme val="minor"/>
      </rPr>
      <t xml:space="preserve"> Lakh in 2022 Lakh. In 2024 it must have to do</t>
    </r>
    <r>
      <rPr>
        <b/>
        <sz val="11"/>
        <color theme="1"/>
        <rFont val="Calibri"/>
        <family val="2"/>
        <scheme val="minor"/>
      </rPr>
      <t xml:space="preserve"> 4</t>
    </r>
    <r>
      <rPr>
        <sz val="11"/>
        <color theme="1"/>
        <rFont val="Calibri"/>
        <family val="2"/>
        <scheme val="minor"/>
      </rPr>
      <t xml:space="preserve"> Crore.</t>
    </r>
  </si>
  <si>
    <t>For Minimize the returning  decreases the GD of (2245,2355,2377) . Reserch paddy not going to  bill less then 5 MT.Bill with No sales return</t>
  </si>
  <si>
    <t xml:space="preserve">Best 2 result </t>
  </si>
  <si>
    <t>Feedback-</t>
  </si>
  <si>
    <t>Activity make strong in PDA</t>
  </si>
  <si>
    <t xml:space="preserve">less pocket make broad </t>
  </si>
  <si>
    <t xml:space="preserve">Demo ofd result,observation make testimonial </t>
  </si>
  <si>
    <t>Collection- Planned old variety bill 100 % payment and letter head plan 0 sales return</t>
  </si>
  <si>
    <t>New products-40,40,20</t>
  </si>
  <si>
    <t xml:space="preserve">ABS-150% more than </t>
  </si>
  <si>
    <t>CD-must collect 5</t>
  </si>
  <si>
    <t>take more 10 % more</t>
  </si>
  <si>
    <t xml:space="preserve">JBP -must taken by me </t>
  </si>
  <si>
    <t xml:space="preserve">ATP/SR =28 TO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</si>
</sst>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topLeftCell="A9" zoomScale="76" zoomScaleNormal="90" workbookViewId="0">
      <selection activeCell="B36" sqref="B36"/>
    </sheetView>
  </sheetViews>
  <sheetFormatPr defaultRowHeight="14.5" x14ac:dyDescent="0.35"/>
  <cols>
    <col min="1" max="1" width="9" customWidth="1"/>
    <col min="2" max="2" width="205.1796875" bestFit="1" customWidth="1"/>
    <col min="3" max="4" width="9" customWidth="1"/>
  </cols>
  <sheetData>
    <row r="1" spans="1:2" x14ac:dyDescent="0.35">
      <c r="B1" s="14" t="s">
        <v>97</v>
      </c>
    </row>
    <row r="2" spans="1:2" x14ac:dyDescent="0.35">
      <c r="B2" t="s">
        <v>100</v>
      </c>
    </row>
    <row r="3" spans="1:2" x14ac:dyDescent="0.35">
      <c r="B3" t="s">
        <v>93</v>
      </c>
    </row>
    <row r="4" spans="1:2" x14ac:dyDescent="0.35">
      <c r="B4" t="s">
        <v>94</v>
      </c>
    </row>
    <row r="5" spans="1:2" x14ac:dyDescent="0.35">
      <c r="B5" t="s">
        <v>95</v>
      </c>
    </row>
    <row r="6" spans="1:2" x14ac:dyDescent="0.35">
      <c r="B6" t="s">
        <v>96</v>
      </c>
    </row>
    <row r="7" spans="1:2" x14ac:dyDescent="0.35">
      <c r="B7" t="s">
        <v>98</v>
      </c>
    </row>
    <row r="8" spans="1:2" x14ac:dyDescent="0.35">
      <c r="B8" t="s">
        <v>101</v>
      </c>
    </row>
    <row r="11" spans="1:2" x14ac:dyDescent="0.35">
      <c r="A11" s="14" t="s">
        <v>1</v>
      </c>
      <c r="B11" s="14" t="s">
        <v>0</v>
      </c>
    </row>
    <row r="12" spans="1:2" x14ac:dyDescent="0.35">
      <c r="A12">
        <v>1</v>
      </c>
      <c r="B12" t="s">
        <v>99</v>
      </c>
    </row>
    <row r="13" spans="1:2" x14ac:dyDescent="0.35">
      <c r="A13">
        <v>2</v>
      </c>
      <c r="B13" t="s">
        <v>91</v>
      </c>
    </row>
    <row r="14" spans="1:2" x14ac:dyDescent="0.35">
      <c r="A14">
        <v>3</v>
      </c>
      <c r="B14" t="s">
        <v>92</v>
      </c>
    </row>
    <row r="15" spans="1:2" x14ac:dyDescent="0.35">
      <c r="A15">
        <v>4</v>
      </c>
      <c r="B15" t="s">
        <v>80</v>
      </c>
    </row>
    <row r="16" spans="1:2" x14ac:dyDescent="0.35">
      <c r="A16">
        <v>5</v>
      </c>
      <c r="B16" t="s">
        <v>79</v>
      </c>
    </row>
    <row r="17" spans="1:2" x14ac:dyDescent="0.35">
      <c r="A17">
        <v>6</v>
      </c>
      <c r="B17" t="s">
        <v>90</v>
      </c>
    </row>
    <row r="18" spans="1:2" x14ac:dyDescent="0.35">
      <c r="A18">
        <v>7</v>
      </c>
      <c r="B18" t="s">
        <v>83</v>
      </c>
    </row>
    <row r="19" spans="1:2" x14ac:dyDescent="0.35">
      <c r="A19">
        <v>8</v>
      </c>
      <c r="B19" t="s">
        <v>81</v>
      </c>
    </row>
    <row r="20" spans="1:2" x14ac:dyDescent="0.35">
      <c r="A20">
        <v>9</v>
      </c>
      <c r="B20" t="s">
        <v>84</v>
      </c>
    </row>
    <row r="21" spans="1:2" x14ac:dyDescent="0.35">
      <c r="A21">
        <v>10</v>
      </c>
      <c r="B21" t="s">
        <v>82</v>
      </c>
    </row>
    <row r="22" spans="1:2" x14ac:dyDescent="0.35">
      <c r="A22">
        <v>11</v>
      </c>
      <c r="B22" t="s">
        <v>86</v>
      </c>
    </row>
    <row r="23" spans="1:2" x14ac:dyDescent="0.35">
      <c r="A23">
        <v>12</v>
      </c>
      <c r="B23" t="s">
        <v>85</v>
      </c>
    </row>
    <row r="25" spans="1:2" x14ac:dyDescent="0.35">
      <c r="B25" t="s">
        <v>102</v>
      </c>
    </row>
    <row r="26" spans="1:2" x14ac:dyDescent="0.35">
      <c r="B26" t="s">
        <v>104</v>
      </c>
    </row>
    <row r="27" spans="1:2" x14ac:dyDescent="0.35">
      <c r="B27" t="s">
        <v>103</v>
      </c>
    </row>
    <row r="28" spans="1:2" x14ac:dyDescent="0.35">
      <c r="B28" t="s">
        <v>105</v>
      </c>
    </row>
    <row r="29" spans="1:2" x14ac:dyDescent="0.35">
      <c r="B29" t="s">
        <v>106</v>
      </c>
    </row>
    <row r="30" spans="1:2" x14ac:dyDescent="0.35">
      <c r="B30" t="s">
        <v>107</v>
      </c>
    </row>
    <row r="31" spans="1:2" x14ac:dyDescent="0.35">
      <c r="B31" t="s">
        <v>108</v>
      </c>
    </row>
    <row r="32" spans="1:2" x14ac:dyDescent="0.35">
      <c r="B32" t="s">
        <v>109</v>
      </c>
    </row>
    <row r="33" spans="2:2" x14ac:dyDescent="0.35">
      <c r="B33" t="s">
        <v>110</v>
      </c>
    </row>
    <row r="34" spans="2:2" x14ac:dyDescent="0.35">
      <c r="B34" t="s">
        <v>111</v>
      </c>
    </row>
    <row r="36" spans="2:2" x14ac:dyDescent="0.35">
      <c r="B36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1C29-90F5-4624-B549-6B54C2031A08}">
  <dimension ref="B2:O44"/>
  <sheetViews>
    <sheetView workbookViewId="0">
      <selection activeCell="L13" sqref="L13"/>
    </sheetView>
  </sheetViews>
  <sheetFormatPr defaultRowHeight="14.5" x14ac:dyDescent="0.35"/>
  <cols>
    <col min="1" max="1" width="8.7265625" style="1"/>
    <col min="2" max="2" width="22.36328125" style="1" bestFit="1" customWidth="1"/>
    <col min="3" max="3" width="10.90625" style="3" customWidth="1"/>
    <col min="4" max="4" width="13.81640625" style="3" customWidth="1"/>
    <col min="5" max="5" width="7.81640625" style="3" bestFit="1" customWidth="1"/>
    <col min="6" max="6" width="9.26953125" style="6" customWidth="1"/>
    <col min="7" max="7" width="18.90625" style="6" customWidth="1"/>
    <col min="8" max="8" width="7.54296875" style="6" customWidth="1"/>
    <col min="9" max="9" width="10.81640625" style="6" customWidth="1"/>
    <col min="10" max="10" width="8.36328125" style="6" bestFit="1" customWidth="1"/>
    <col min="11" max="16384" width="8.7265625" style="1"/>
  </cols>
  <sheetData>
    <row r="2" spans="2:15" s="11" customFormat="1" ht="15.5" x14ac:dyDescent="0.35">
      <c r="C2" s="12" t="s">
        <v>2</v>
      </c>
      <c r="D2" s="12" t="s">
        <v>3</v>
      </c>
      <c r="E2" s="12" t="s">
        <v>4</v>
      </c>
      <c r="F2" s="13" t="s">
        <v>5</v>
      </c>
      <c r="G2" s="13" t="s">
        <v>6</v>
      </c>
      <c r="H2" s="15"/>
      <c r="I2" s="15"/>
      <c r="J2" s="21">
        <v>2022</v>
      </c>
      <c r="K2" s="16"/>
      <c r="L2" s="16"/>
      <c r="M2" s="22">
        <v>2023</v>
      </c>
      <c r="N2" s="22">
        <v>2024</v>
      </c>
      <c r="O2" s="16"/>
    </row>
    <row r="3" spans="2:15" x14ac:dyDescent="0.35">
      <c r="B3" s="1" t="s">
        <v>7</v>
      </c>
      <c r="C3" s="2">
        <v>62.56</v>
      </c>
      <c r="D3" s="2">
        <v>68.28</v>
      </c>
      <c r="E3" s="3">
        <v>68</v>
      </c>
      <c r="F3" s="4">
        <f t="shared" ref="F3:F14" si="0">(D3-C3)/C3</f>
        <v>9.1432225063938596E-2</v>
      </c>
      <c r="G3" s="5">
        <f t="shared" ref="G3:G8" si="1">D3/E3*100</f>
        <v>100.41176470588236</v>
      </c>
      <c r="H3" s="17">
        <v>18</v>
      </c>
      <c r="I3" s="17">
        <v>260</v>
      </c>
      <c r="J3" s="17">
        <f>H3*I3</f>
        <v>4680</v>
      </c>
      <c r="K3" s="10">
        <v>33</v>
      </c>
      <c r="L3" s="10">
        <v>260</v>
      </c>
      <c r="M3" s="10">
        <f>L3*K3</f>
        <v>8580</v>
      </c>
      <c r="N3" s="10">
        <f>L3*O3</f>
        <v>18200</v>
      </c>
      <c r="O3" s="10">
        <v>70</v>
      </c>
    </row>
    <row r="4" spans="2:15" x14ac:dyDescent="0.35">
      <c r="B4" s="1" t="s">
        <v>8</v>
      </c>
      <c r="C4" s="2">
        <v>126.68</v>
      </c>
      <c r="D4" s="2">
        <v>138.27000000000001</v>
      </c>
      <c r="E4" s="3">
        <v>137.69999999999999</v>
      </c>
      <c r="F4" s="4">
        <f t="shared" si="0"/>
        <v>9.1490369434796354E-2</v>
      </c>
      <c r="G4" s="5">
        <f t="shared" si="1"/>
        <v>100.41394335511984</v>
      </c>
      <c r="H4" s="17">
        <v>55</v>
      </c>
      <c r="I4" s="17">
        <v>160</v>
      </c>
      <c r="J4" s="17">
        <f t="shared" ref="J4:J8" si="2">H4*I4</f>
        <v>8800</v>
      </c>
      <c r="K4" s="10">
        <v>68</v>
      </c>
      <c r="L4" s="10">
        <v>160</v>
      </c>
      <c r="M4" s="10">
        <f t="shared" ref="M4:M8" si="3">L4*K4</f>
        <v>10880</v>
      </c>
      <c r="N4" s="10">
        <f t="shared" ref="N4:N7" si="4">L4*O4</f>
        <v>12000</v>
      </c>
      <c r="O4" s="10">
        <v>75</v>
      </c>
    </row>
    <row r="5" spans="2:15" x14ac:dyDescent="0.35">
      <c r="B5" s="1" t="s">
        <v>9</v>
      </c>
      <c r="C5" s="2">
        <v>18.13</v>
      </c>
      <c r="D5" s="7">
        <v>33.130000000000003</v>
      </c>
      <c r="E5" s="3">
        <v>40</v>
      </c>
      <c r="F5" s="4">
        <f t="shared" si="0"/>
        <v>0.82735797021511326</v>
      </c>
      <c r="G5" s="5">
        <f t="shared" si="1"/>
        <v>82.825000000000003</v>
      </c>
      <c r="H5" s="17">
        <v>18</v>
      </c>
      <c r="I5" s="17">
        <v>65</v>
      </c>
      <c r="J5" s="17">
        <f t="shared" si="2"/>
        <v>1170</v>
      </c>
      <c r="K5" s="10">
        <v>26</v>
      </c>
      <c r="L5" s="10">
        <v>65</v>
      </c>
      <c r="M5" s="10">
        <f t="shared" si="3"/>
        <v>1690</v>
      </c>
      <c r="N5" s="10">
        <f t="shared" si="4"/>
        <v>2600</v>
      </c>
      <c r="O5" s="10">
        <v>40</v>
      </c>
    </row>
    <row r="6" spans="2:15" x14ac:dyDescent="0.35">
      <c r="B6" s="1" t="s">
        <v>8</v>
      </c>
      <c r="C6" s="2">
        <v>55.08</v>
      </c>
      <c r="D6" s="2">
        <v>103</v>
      </c>
      <c r="E6" s="3">
        <v>124.36</v>
      </c>
      <c r="F6" s="4">
        <f t="shared" si="0"/>
        <v>0.87000726216412494</v>
      </c>
      <c r="G6" s="5">
        <f t="shared" si="1"/>
        <v>82.824059183017056</v>
      </c>
      <c r="H6" s="17">
        <v>6</v>
      </c>
      <c r="I6" s="17">
        <v>55</v>
      </c>
      <c r="J6" s="17">
        <f t="shared" si="2"/>
        <v>330</v>
      </c>
      <c r="K6" s="10">
        <v>6</v>
      </c>
      <c r="L6" s="10">
        <v>55</v>
      </c>
      <c r="M6" s="10">
        <f t="shared" si="3"/>
        <v>330</v>
      </c>
      <c r="N6" s="10">
        <f t="shared" si="4"/>
        <v>2750</v>
      </c>
      <c r="O6" s="10">
        <v>50</v>
      </c>
    </row>
    <row r="7" spans="2:15" x14ac:dyDescent="0.35">
      <c r="B7" s="1" t="s">
        <v>10</v>
      </c>
      <c r="C7" s="2">
        <v>19.54</v>
      </c>
      <c r="D7" s="3">
        <v>26.06</v>
      </c>
      <c r="E7" s="3">
        <v>40</v>
      </c>
      <c r="F7" s="4">
        <f t="shared" si="0"/>
        <v>0.3336745138178096</v>
      </c>
      <c r="G7" s="5">
        <f t="shared" si="1"/>
        <v>65.149999999999991</v>
      </c>
      <c r="H7" s="17">
        <v>1.2</v>
      </c>
      <c r="I7" s="17">
        <v>250</v>
      </c>
      <c r="J7" s="17">
        <f t="shared" si="2"/>
        <v>300</v>
      </c>
      <c r="K7" s="10">
        <v>5</v>
      </c>
      <c r="L7" s="10">
        <v>250</v>
      </c>
      <c r="M7" s="10">
        <f t="shared" si="3"/>
        <v>1250</v>
      </c>
      <c r="N7" s="10">
        <f t="shared" si="4"/>
        <v>2500</v>
      </c>
      <c r="O7" s="10">
        <v>10</v>
      </c>
    </row>
    <row r="8" spans="2:15" x14ac:dyDescent="0.35">
      <c r="B8" s="1" t="s">
        <v>8</v>
      </c>
      <c r="C8" s="3">
        <v>17.18</v>
      </c>
      <c r="D8" s="2">
        <v>23.45</v>
      </c>
      <c r="E8" s="3">
        <v>36</v>
      </c>
      <c r="F8" s="4">
        <f t="shared" si="0"/>
        <v>0.3649592549476135</v>
      </c>
      <c r="G8" s="6">
        <f t="shared" si="1"/>
        <v>65.138888888888886</v>
      </c>
      <c r="H8" s="18"/>
      <c r="I8" s="18"/>
      <c r="J8" s="17">
        <f t="shared" si="2"/>
        <v>0</v>
      </c>
      <c r="K8" s="10"/>
      <c r="L8" s="10"/>
      <c r="M8" s="10">
        <f t="shared" si="3"/>
        <v>0</v>
      </c>
      <c r="N8" s="10">
        <v>0</v>
      </c>
      <c r="O8" s="10"/>
    </row>
    <row r="9" spans="2:15" x14ac:dyDescent="0.35">
      <c r="B9" s="1" t="s">
        <v>11</v>
      </c>
      <c r="C9" s="3">
        <v>8.75</v>
      </c>
      <c r="D9" s="3">
        <v>5.44</v>
      </c>
      <c r="E9" s="3">
        <v>15</v>
      </c>
      <c r="F9" s="4">
        <f t="shared" si="0"/>
        <v>-0.37828571428571423</v>
      </c>
      <c r="G9" s="6">
        <f t="shared" ref="G9:G14" si="5">D9/E9*100</f>
        <v>36.266666666666666</v>
      </c>
      <c r="H9" s="18"/>
      <c r="I9" s="18"/>
      <c r="J9" s="19">
        <f>SUM(J3:J8)</f>
        <v>15280</v>
      </c>
      <c r="K9" s="10"/>
      <c r="L9" s="10"/>
      <c r="M9" s="20">
        <f>SUM(M3:M7)</f>
        <v>22730</v>
      </c>
      <c r="N9" s="20">
        <f>SUM(N3:N8)</f>
        <v>38050</v>
      </c>
      <c r="O9" s="10"/>
    </row>
    <row r="10" spans="2:15" x14ac:dyDescent="0.35">
      <c r="B10" s="1" t="s">
        <v>8</v>
      </c>
      <c r="C10" s="3">
        <v>25.55</v>
      </c>
      <c r="D10" s="2">
        <v>15.78</v>
      </c>
      <c r="E10" s="3">
        <v>43.65</v>
      </c>
      <c r="F10" s="4">
        <f t="shared" si="0"/>
        <v>-0.38238747553816049</v>
      </c>
      <c r="G10" s="8">
        <f t="shared" si="5"/>
        <v>36.151202749140893</v>
      </c>
      <c r="H10" s="8"/>
      <c r="I10" s="8"/>
      <c r="J10" s="8"/>
    </row>
    <row r="11" spans="2:15" x14ac:dyDescent="0.35">
      <c r="B11" s="1" t="s">
        <v>12</v>
      </c>
      <c r="C11" s="3">
        <v>0</v>
      </c>
      <c r="D11" s="3">
        <v>6</v>
      </c>
      <c r="E11" s="3">
        <v>5</v>
      </c>
      <c r="F11" s="4" t="e">
        <f t="shared" si="0"/>
        <v>#DIV/0!</v>
      </c>
      <c r="G11" s="8">
        <f t="shared" si="5"/>
        <v>120</v>
      </c>
      <c r="H11" s="8"/>
      <c r="I11" s="8"/>
      <c r="J11" s="8"/>
    </row>
    <row r="12" spans="2:15" x14ac:dyDescent="0.35">
      <c r="B12" s="1" t="s">
        <v>8</v>
      </c>
      <c r="C12" s="3">
        <v>0</v>
      </c>
      <c r="D12" s="3">
        <v>3.66</v>
      </c>
      <c r="E12" s="3">
        <v>3.05</v>
      </c>
      <c r="F12" s="4" t="e">
        <f t="shared" si="0"/>
        <v>#DIV/0!</v>
      </c>
      <c r="G12" s="8">
        <f t="shared" si="5"/>
        <v>120.00000000000001</v>
      </c>
      <c r="H12" s="8"/>
      <c r="I12" s="8"/>
      <c r="J12" s="8"/>
    </row>
    <row r="13" spans="2:15" x14ac:dyDescent="0.35">
      <c r="B13" s="1" t="s">
        <v>13</v>
      </c>
      <c r="C13" s="2">
        <f>C4+C6+C8+C10+C12</f>
        <v>224.49</v>
      </c>
      <c r="D13" s="2">
        <f>D4+D6+D8+D10+D12</f>
        <v>284.16000000000003</v>
      </c>
      <c r="E13" s="2">
        <f>E4+E6+E8+E10+E12</f>
        <v>344.76</v>
      </c>
      <c r="F13" s="4">
        <f t="shared" si="0"/>
        <v>0.26580248563410402</v>
      </c>
      <c r="G13" s="8">
        <f t="shared" si="5"/>
        <v>82.422554820744878</v>
      </c>
      <c r="H13" s="8"/>
      <c r="I13" s="8"/>
      <c r="J13" s="8"/>
    </row>
    <row r="14" spans="2:15" x14ac:dyDescent="0.35">
      <c r="B14" s="1" t="s">
        <v>14</v>
      </c>
      <c r="C14" s="3">
        <v>9</v>
      </c>
      <c r="D14" s="3">
        <v>26</v>
      </c>
      <c r="E14" s="3">
        <v>23</v>
      </c>
      <c r="F14" s="4">
        <f t="shared" si="0"/>
        <v>1.8888888888888888</v>
      </c>
      <c r="G14" s="8">
        <f t="shared" si="5"/>
        <v>113.04347826086956</v>
      </c>
      <c r="H14" s="8"/>
      <c r="I14" s="8"/>
      <c r="J14" s="8"/>
    </row>
    <row r="15" spans="2:15" x14ac:dyDescent="0.35">
      <c r="F15" s="4"/>
      <c r="G15" s="8"/>
      <c r="H15" s="8"/>
      <c r="I15" s="8"/>
      <c r="J15" s="8"/>
    </row>
    <row r="16" spans="2:15" x14ac:dyDescent="0.35">
      <c r="B16" s="1" t="s">
        <v>15</v>
      </c>
      <c r="C16" s="3">
        <v>145.44</v>
      </c>
      <c r="D16" s="3">
        <v>284.16000000000003</v>
      </c>
      <c r="E16" s="3">
        <v>344.76</v>
      </c>
      <c r="F16" s="4">
        <f t="shared" ref="F16:F21" si="6">(D16-C16)/C16</f>
        <v>0.95379537953795401</v>
      </c>
      <c r="G16" s="5">
        <f>D16/E16*100</f>
        <v>82.422554820744878</v>
      </c>
      <c r="H16" s="5"/>
      <c r="I16" s="5"/>
      <c r="J16" s="5"/>
    </row>
    <row r="17" spans="2:10" x14ac:dyDescent="0.35">
      <c r="B17" s="1" t="s">
        <v>16</v>
      </c>
      <c r="F17" s="4" t="e">
        <f t="shared" si="6"/>
        <v>#DIV/0!</v>
      </c>
      <c r="G17" s="5" t="e">
        <f t="shared" ref="G17:G18" si="7">D17/E17*100</f>
        <v>#DIV/0!</v>
      </c>
      <c r="H17" s="5"/>
      <c r="I17" s="5"/>
      <c r="J17" s="5"/>
    </row>
    <row r="18" spans="2:10" x14ac:dyDescent="0.35">
      <c r="B18" s="1" t="s">
        <v>17</v>
      </c>
      <c r="C18" s="3">
        <v>145.44</v>
      </c>
      <c r="D18" s="3">
        <v>284.16000000000003</v>
      </c>
      <c r="E18" s="3">
        <v>344.76</v>
      </c>
      <c r="F18" s="4">
        <f t="shared" si="6"/>
        <v>0.95379537953795401</v>
      </c>
      <c r="G18" s="5">
        <f t="shared" si="7"/>
        <v>82.422554820744878</v>
      </c>
      <c r="H18" s="5"/>
      <c r="I18" s="5"/>
      <c r="J18" s="5"/>
    </row>
    <row r="19" spans="2:10" x14ac:dyDescent="0.35">
      <c r="B19" s="1" t="s">
        <v>18</v>
      </c>
      <c r="C19" s="3">
        <v>36.68</v>
      </c>
      <c r="D19" s="3">
        <v>31.8</v>
      </c>
      <c r="F19" s="4">
        <f t="shared" si="6"/>
        <v>-0.13304252998909485</v>
      </c>
      <c r="G19" s="5" t="e">
        <f t="shared" ref="G19" si="8">D19/E19*100</f>
        <v>#DIV/0!</v>
      </c>
      <c r="H19" s="5"/>
      <c r="I19" s="5"/>
      <c r="J19" s="5"/>
    </row>
    <row r="20" spans="2:10" x14ac:dyDescent="0.35">
      <c r="B20" s="1" t="s">
        <v>19</v>
      </c>
      <c r="C20" s="3">
        <v>24.25</v>
      </c>
      <c r="D20" s="3">
        <v>30.12</v>
      </c>
      <c r="F20" s="4">
        <f t="shared" si="6"/>
        <v>0.24206185567010313</v>
      </c>
      <c r="G20" s="8" t="e">
        <f>D20/E20*100</f>
        <v>#DIV/0!</v>
      </c>
      <c r="H20" s="8"/>
      <c r="I20" s="8"/>
      <c r="J20" s="8"/>
    </row>
    <row r="21" spans="2:10" x14ac:dyDescent="0.35">
      <c r="B21" s="1" t="s">
        <v>20</v>
      </c>
      <c r="C21" s="3">
        <v>3.5</v>
      </c>
      <c r="D21" s="3">
        <v>7.62</v>
      </c>
      <c r="F21" s="6">
        <f t="shared" si="6"/>
        <v>1.1771428571428573</v>
      </c>
      <c r="G21" s="6" t="e">
        <f>D21/E21*100</f>
        <v>#DIV/0!</v>
      </c>
    </row>
    <row r="23" spans="2:10" x14ac:dyDescent="0.35">
      <c r="B23" s="1" t="s">
        <v>21</v>
      </c>
      <c r="C23" s="3">
        <v>90</v>
      </c>
      <c r="E23" s="3">
        <v>150</v>
      </c>
      <c r="F23" s="4">
        <f>(D23-C23)/C23</f>
        <v>-1</v>
      </c>
      <c r="G23" s="8">
        <f>D23/E23*100</f>
        <v>0</v>
      </c>
      <c r="H23" s="8"/>
      <c r="I23" s="8"/>
      <c r="J23" s="8"/>
    </row>
    <row r="24" spans="2:10" x14ac:dyDescent="0.35">
      <c r="B24" s="1" t="s">
        <v>22</v>
      </c>
      <c r="C24" s="3">
        <v>108</v>
      </c>
      <c r="E24" s="3">
        <v>150</v>
      </c>
      <c r="F24" s="4">
        <f>(D24-C24)/C24</f>
        <v>-1</v>
      </c>
      <c r="G24" s="8">
        <f>D24/E24*100</f>
        <v>0</v>
      </c>
      <c r="H24" s="8"/>
      <c r="I24" s="8"/>
      <c r="J24" s="8"/>
    </row>
    <row r="25" spans="2:10" x14ac:dyDescent="0.35">
      <c r="B25" s="1" t="s">
        <v>23</v>
      </c>
      <c r="C25" s="3">
        <v>82</v>
      </c>
      <c r="E25" s="3">
        <v>150</v>
      </c>
      <c r="F25" s="4">
        <f>(D25-C25)/C25</f>
        <v>-1</v>
      </c>
      <c r="G25" s="8">
        <f>D25/E25*100</f>
        <v>0</v>
      </c>
      <c r="H25" s="8"/>
      <c r="I25" s="8"/>
      <c r="J25" s="8"/>
    </row>
    <row r="26" spans="2:10" x14ac:dyDescent="0.35">
      <c r="B26" s="1" t="s">
        <v>24</v>
      </c>
      <c r="C26" s="3">
        <v>124</v>
      </c>
      <c r="D26" s="3">
        <v>68</v>
      </c>
      <c r="E26" s="3">
        <v>100</v>
      </c>
      <c r="F26" s="4">
        <f>(D26-C26)/C26</f>
        <v>-0.45161290322580644</v>
      </c>
      <c r="G26" s="8">
        <f>D26/E26*100</f>
        <v>68</v>
      </c>
      <c r="H26" s="8"/>
      <c r="I26" s="8"/>
      <c r="J26" s="8"/>
    </row>
    <row r="27" spans="2:10" x14ac:dyDescent="0.35">
      <c r="B27" s="1" t="s">
        <v>25</v>
      </c>
      <c r="F27" s="4" t="e">
        <f>(D27-C27)/C27</f>
        <v>#DIV/0!</v>
      </c>
      <c r="G27" s="8" t="e">
        <f>D27/E27*100</f>
        <v>#DIV/0!</v>
      </c>
      <c r="H27" s="8"/>
      <c r="I27" s="8"/>
      <c r="J27" s="8"/>
    </row>
    <row r="28" spans="2:10" x14ac:dyDescent="0.35">
      <c r="B28" s="1" t="s">
        <v>26</v>
      </c>
      <c r="F28" s="4"/>
      <c r="G28" s="8"/>
      <c r="H28" s="8"/>
      <c r="I28" s="8"/>
      <c r="J28" s="8"/>
    </row>
    <row r="29" spans="2:10" x14ac:dyDescent="0.35">
      <c r="B29" s="1" t="s">
        <v>27</v>
      </c>
      <c r="C29" s="3">
        <v>120</v>
      </c>
      <c r="D29" s="3">
        <v>150</v>
      </c>
      <c r="F29" s="4">
        <f>(D29-C29)/C29</f>
        <v>0.25</v>
      </c>
      <c r="G29" s="8" t="e">
        <f>D29/E29*100</f>
        <v>#DIV/0!</v>
      </c>
      <c r="H29" s="8"/>
      <c r="I29" s="8"/>
      <c r="J29" s="8"/>
    </row>
    <row r="30" spans="2:10" x14ac:dyDescent="0.35">
      <c r="B30" s="1" t="s">
        <v>28</v>
      </c>
      <c r="C30" s="3">
        <v>3</v>
      </c>
      <c r="D30" s="3">
        <v>4</v>
      </c>
      <c r="F30" s="4">
        <f t="shared" ref="F30:F32" si="9">(D30-C30)/C30</f>
        <v>0.33333333333333331</v>
      </c>
      <c r="G30" s="8" t="e">
        <f t="shared" ref="G30:G32" si="10">D30/E30*100</f>
        <v>#DIV/0!</v>
      </c>
      <c r="H30" s="8"/>
      <c r="I30" s="8"/>
      <c r="J30" s="8"/>
    </row>
    <row r="31" spans="2:10" x14ac:dyDescent="0.35">
      <c r="B31" s="1" t="s">
        <v>29</v>
      </c>
      <c r="C31" s="3">
        <v>3</v>
      </c>
      <c r="D31" s="3">
        <v>3</v>
      </c>
      <c r="F31" s="4">
        <f t="shared" si="9"/>
        <v>0</v>
      </c>
      <c r="G31" s="8" t="e">
        <f t="shared" si="10"/>
        <v>#DIV/0!</v>
      </c>
      <c r="H31" s="8"/>
      <c r="I31" s="8"/>
      <c r="J31" s="8"/>
    </row>
    <row r="32" spans="2:10" x14ac:dyDescent="0.35">
      <c r="B32" s="1" t="s">
        <v>30</v>
      </c>
      <c r="C32" s="3">
        <v>1</v>
      </c>
      <c r="D32" s="3">
        <v>5</v>
      </c>
      <c r="F32" s="4">
        <f t="shared" si="9"/>
        <v>4</v>
      </c>
      <c r="G32" s="8" t="e">
        <f t="shared" si="10"/>
        <v>#DIV/0!</v>
      </c>
      <c r="H32" s="8"/>
      <c r="I32" s="8"/>
      <c r="J32" s="8"/>
    </row>
    <row r="33" spans="2:10" x14ac:dyDescent="0.35">
      <c r="B33" s="1" t="s">
        <v>31</v>
      </c>
      <c r="F33" s="4" t="e">
        <f>(D33-C33)/C33</f>
        <v>#DIV/0!</v>
      </c>
    </row>
    <row r="34" spans="2:10" x14ac:dyDescent="0.35">
      <c r="B34" s="1" t="s">
        <v>32</v>
      </c>
      <c r="F34" s="4" t="e">
        <f>(D34-C34)/C34</f>
        <v>#DIV/0!</v>
      </c>
    </row>
    <row r="35" spans="2:10" x14ac:dyDescent="0.35">
      <c r="B35" s="1" t="s">
        <v>33</v>
      </c>
      <c r="F35" s="4" t="e">
        <f>(D35-C35)/C35</f>
        <v>#DIV/0!</v>
      </c>
    </row>
    <row r="36" spans="2:10" x14ac:dyDescent="0.35">
      <c r="B36" s="1" t="s">
        <v>34</v>
      </c>
      <c r="F36" s="4" t="e">
        <f>(D36-C36)/C36</f>
        <v>#DIV/0!</v>
      </c>
    </row>
    <row r="37" spans="2:10" x14ac:dyDescent="0.35">
      <c r="F37" s="4" t="e">
        <f t="shared" ref="F37:F44" si="11">(D37-C37)/C37</f>
        <v>#DIV/0!</v>
      </c>
    </row>
    <row r="38" spans="2:10" x14ac:dyDescent="0.35">
      <c r="B38" s="1" t="s">
        <v>35</v>
      </c>
      <c r="C38" s="3">
        <v>295</v>
      </c>
      <c r="D38" s="3">
        <v>363</v>
      </c>
      <c r="F38" s="4">
        <f t="shared" si="11"/>
        <v>0.23050847457627119</v>
      </c>
    </row>
    <row r="39" spans="2:10" x14ac:dyDescent="0.35">
      <c r="B39" s="1" t="s">
        <v>36</v>
      </c>
      <c r="C39" s="3">
        <v>822</v>
      </c>
      <c r="D39" s="3">
        <v>1207</v>
      </c>
      <c r="F39" s="4">
        <f t="shared" si="11"/>
        <v>0.46836982968369828</v>
      </c>
      <c r="G39" s="5" t="e">
        <f>D39/E39*100</f>
        <v>#DIV/0!</v>
      </c>
      <c r="H39" s="5"/>
      <c r="I39" s="5"/>
      <c r="J39" s="5"/>
    </row>
    <row r="40" spans="2:10" x14ac:dyDescent="0.35">
      <c r="B40" s="1" t="s">
        <v>37</v>
      </c>
      <c r="C40" s="3">
        <v>600</v>
      </c>
      <c r="D40" s="3">
        <v>1033</v>
      </c>
      <c r="F40" s="4">
        <f t="shared" si="11"/>
        <v>0.72166666666666668</v>
      </c>
      <c r="G40" s="5" t="e">
        <f>D40/E40*100</f>
        <v>#DIV/0!</v>
      </c>
      <c r="H40" s="5"/>
      <c r="I40" s="5"/>
      <c r="J40" s="5"/>
    </row>
    <row r="41" spans="2:10" x14ac:dyDescent="0.35">
      <c r="F41" s="4" t="e">
        <f t="shared" si="11"/>
        <v>#DIV/0!</v>
      </c>
    </row>
    <row r="42" spans="2:10" x14ac:dyDescent="0.35">
      <c r="B42" s="1" t="s">
        <v>38</v>
      </c>
      <c r="C42" s="3">
        <v>0</v>
      </c>
      <c r="D42" s="3">
        <v>0</v>
      </c>
      <c r="F42" s="4" t="e">
        <f t="shared" si="11"/>
        <v>#DIV/0!</v>
      </c>
    </row>
    <row r="43" spans="2:10" x14ac:dyDescent="0.35">
      <c r="B43" s="1" t="s">
        <v>39</v>
      </c>
      <c r="C43" s="3">
        <v>46</v>
      </c>
      <c r="D43" s="3">
        <v>77</v>
      </c>
      <c r="F43" s="4">
        <f t="shared" si="11"/>
        <v>0.67391304347826086</v>
      </c>
    </row>
    <row r="44" spans="2:10" x14ac:dyDescent="0.35">
      <c r="F44" s="4" t="e">
        <f t="shared" si="11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5B2-9F44-490B-87A0-856A215610D5}">
  <dimension ref="A1:L26"/>
  <sheetViews>
    <sheetView workbookViewId="0">
      <selection activeCell="E15" sqref="E15"/>
    </sheetView>
  </sheetViews>
  <sheetFormatPr defaultRowHeight="14.5" x14ac:dyDescent="0.35"/>
  <cols>
    <col min="1" max="1" width="9.81640625" style="9" bestFit="1" customWidth="1"/>
    <col min="2" max="2" width="12.90625" style="9" bestFit="1" customWidth="1"/>
    <col min="3" max="6" width="8.7265625" style="9"/>
    <col min="7" max="7" width="31.54296875" style="9" bestFit="1" customWidth="1"/>
    <col min="8" max="8" width="22.36328125" style="9" customWidth="1"/>
    <col min="9" max="10" width="18.54296875" style="9" customWidth="1"/>
    <col min="11" max="11" width="16.81640625" style="9" customWidth="1"/>
    <col min="12" max="16384" width="8.7265625" style="9"/>
  </cols>
  <sheetData>
    <row r="1" spans="1:12" x14ac:dyDescent="0.35">
      <c r="G1" s="9" t="s">
        <v>40</v>
      </c>
    </row>
    <row r="2" spans="1:12" s="10" customFormat="1" x14ac:dyDescent="0.35">
      <c r="A2" s="10" t="s">
        <v>41</v>
      </c>
      <c r="B2" s="10" t="s">
        <v>42</v>
      </c>
      <c r="C2" s="10" t="s">
        <v>43</v>
      </c>
      <c r="D2" s="10" t="s">
        <v>44</v>
      </c>
      <c r="E2" s="10" t="s">
        <v>45</v>
      </c>
      <c r="F2" s="10" t="s">
        <v>46</v>
      </c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</row>
    <row r="3" spans="1:12" x14ac:dyDescent="0.35">
      <c r="A3" s="10" t="s">
        <v>47</v>
      </c>
      <c r="B3" s="9" t="s">
        <v>48</v>
      </c>
    </row>
    <row r="4" spans="1:12" x14ac:dyDescent="0.35">
      <c r="B4" s="9" t="s">
        <v>49</v>
      </c>
    </row>
    <row r="5" spans="1:12" x14ac:dyDescent="0.35">
      <c r="B5" s="9" t="s">
        <v>50</v>
      </c>
    </row>
    <row r="6" spans="1:12" x14ac:dyDescent="0.35">
      <c r="B6" s="9" t="s">
        <v>51</v>
      </c>
    </row>
    <row r="7" spans="1:12" x14ac:dyDescent="0.35">
      <c r="B7" s="9" t="s">
        <v>52</v>
      </c>
    </row>
    <row r="8" spans="1:12" x14ac:dyDescent="0.35">
      <c r="B8" s="9" t="s">
        <v>53</v>
      </c>
    </row>
    <row r="9" spans="1:12" x14ac:dyDescent="0.35">
      <c r="B9" s="9" t="s">
        <v>54</v>
      </c>
    </row>
    <row r="10" spans="1:12" x14ac:dyDescent="0.35">
      <c r="B10" s="9" t="s">
        <v>55</v>
      </c>
    </row>
    <row r="11" spans="1:12" x14ac:dyDescent="0.35">
      <c r="B11" s="9" t="s">
        <v>56</v>
      </c>
    </row>
    <row r="12" spans="1:12" x14ac:dyDescent="0.35">
      <c r="B12" s="9" t="s">
        <v>57</v>
      </c>
    </row>
    <row r="13" spans="1:12" x14ac:dyDescent="0.35">
      <c r="B13" s="10" t="s">
        <v>58</v>
      </c>
      <c r="C13" s="10">
        <f>SUM(C3:C12)</f>
        <v>0</v>
      </c>
      <c r="D13" s="10">
        <f t="shared" ref="D13:F13" si="0">SUM(D3:D12)</f>
        <v>0</v>
      </c>
      <c r="E13" s="10">
        <f t="shared" si="0"/>
        <v>0</v>
      </c>
      <c r="F13" s="10">
        <f t="shared" si="0"/>
        <v>0</v>
      </c>
    </row>
    <row r="14" spans="1:12" x14ac:dyDescent="0.35">
      <c r="A14" s="10" t="s">
        <v>59</v>
      </c>
      <c r="B14" s="9" t="s">
        <v>60</v>
      </c>
    </row>
    <row r="15" spans="1:12" x14ac:dyDescent="0.35">
      <c r="B15" s="9" t="s">
        <v>61</v>
      </c>
    </row>
    <row r="16" spans="1:12" x14ac:dyDescent="0.35">
      <c r="B16" s="9" t="s">
        <v>62</v>
      </c>
    </row>
    <row r="17" spans="1:6" x14ac:dyDescent="0.35">
      <c r="B17" s="9" t="s">
        <v>63</v>
      </c>
    </row>
    <row r="18" spans="1:6" x14ac:dyDescent="0.35">
      <c r="B18" s="10" t="s">
        <v>58</v>
      </c>
      <c r="C18" s="10">
        <f>SUM(C14:C17)</f>
        <v>0</v>
      </c>
      <c r="D18" s="10">
        <f t="shared" ref="D18:F18" si="1">SUM(D14:D17)</f>
        <v>0</v>
      </c>
      <c r="E18" s="10">
        <f t="shared" si="1"/>
        <v>0</v>
      </c>
      <c r="F18" s="10">
        <f t="shared" si="1"/>
        <v>0</v>
      </c>
    </row>
    <row r="19" spans="1:6" x14ac:dyDescent="0.35">
      <c r="A19" s="10" t="s">
        <v>64</v>
      </c>
      <c r="B19" s="9" t="s">
        <v>65</v>
      </c>
    </row>
    <row r="20" spans="1:6" x14ac:dyDescent="0.35">
      <c r="B20" s="9" t="s">
        <v>66</v>
      </c>
    </row>
    <row r="21" spans="1:6" x14ac:dyDescent="0.35">
      <c r="B21" s="10" t="s">
        <v>58</v>
      </c>
      <c r="C21" s="10">
        <f>SUM(C19:C20)</f>
        <v>0</v>
      </c>
      <c r="D21" s="10">
        <f t="shared" ref="D21:F21" si="2">SUM(D19:D20)</f>
        <v>0</v>
      </c>
      <c r="E21" s="10">
        <f t="shared" si="2"/>
        <v>0</v>
      </c>
      <c r="F21" s="10">
        <f t="shared" si="2"/>
        <v>0</v>
      </c>
    </row>
    <row r="22" spans="1:6" x14ac:dyDescent="0.35">
      <c r="A22" s="10" t="s">
        <v>67</v>
      </c>
      <c r="B22" s="9" t="s">
        <v>68</v>
      </c>
    </row>
    <row r="23" spans="1:6" x14ac:dyDescent="0.35">
      <c r="B23" s="9" t="s">
        <v>69</v>
      </c>
    </row>
    <row r="24" spans="1:6" x14ac:dyDescent="0.35">
      <c r="B24" s="9" t="s">
        <v>70</v>
      </c>
    </row>
    <row r="25" spans="1:6" x14ac:dyDescent="0.35">
      <c r="B25" s="10" t="s">
        <v>58</v>
      </c>
      <c r="C25" s="10">
        <f>SUM(C22:C24)</f>
        <v>0</v>
      </c>
      <c r="D25" s="10">
        <f t="shared" ref="D25:F25" si="3">SUM(D22:D24)</f>
        <v>0</v>
      </c>
      <c r="E25" s="10">
        <f t="shared" si="3"/>
        <v>0</v>
      </c>
      <c r="F25" s="10">
        <f t="shared" si="3"/>
        <v>0</v>
      </c>
    </row>
    <row r="26" spans="1:6" x14ac:dyDescent="0.35">
      <c r="A26" s="9" t="s">
        <v>71</v>
      </c>
      <c r="B26" s="9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BAC7-E565-4B75-B3CB-BF7C63830437}">
  <dimension ref="A1:L26"/>
  <sheetViews>
    <sheetView workbookViewId="0">
      <selection activeCell="F19" sqref="F19"/>
    </sheetView>
  </sheetViews>
  <sheetFormatPr defaultRowHeight="14.5" x14ac:dyDescent="0.35"/>
  <cols>
    <col min="1" max="1" width="9.81640625" style="9" bestFit="1" customWidth="1"/>
    <col min="2" max="2" width="12.90625" style="9" bestFit="1" customWidth="1"/>
    <col min="3" max="6" width="8.7265625" style="9"/>
    <col min="7" max="7" width="31.54296875" style="9" bestFit="1" customWidth="1"/>
    <col min="8" max="8" width="22.36328125" style="9" customWidth="1"/>
    <col min="9" max="10" width="18.54296875" style="9" customWidth="1"/>
    <col min="11" max="11" width="16.81640625" style="9" customWidth="1"/>
    <col min="12" max="16384" width="8.7265625" style="9"/>
  </cols>
  <sheetData>
    <row r="1" spans="1:12" x14ac:dyDescent="0.35">
      <c r="G1" s="9" t="s">
        <v>40</v>
      </c>
    </row>
    <row r="2" spans="1:12" s="10" customFormat="1" x14ac:dyDescent="0.35">
      <c r="A2" s="10" t="s">
        <v>41</v>
      </c>
      <c r="B2" s="10" t="s">
        <v>42</v>
      </c>
      <c r="C2" s="10" t="s">
        <v>43</v>
      </c>
      <c r="D2" s="10" t="s">
        <v>44</v>
      </c>
      <c r="E2" s="10" t="s">
        <v>45</v>
      </c>
      <c r="F2" s="10" t="s">
        <v>46</v>
      </c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</row>
    <row r="3" spans="1:12" x14ac:dyDescent="0.35">
      <c r="A3" s="10" t="s">
        <v>47</v>
      </c>
      <c r="B3" s="9" t="s">
        <v>48</v>
      </c>
    </row>
    <row r="4" spans="1:12" x14ac:dyDescent="0.35">
      <c r="B4" s="9" t="s">
        <v>49</v>
      </c>
    </row>
    <row r="5" spans="1:12" x14ac:dyDescent="0.35">
      <c r="B5" s="9" t="s">
        <v>50</v>
      </c>
    </row>
    <row r="6" spans="1:12" x14ac:dyDescent="0.35">
      <c r="B6" s="9" t="s">
        <v>51</v>
      </c>
    </row>
    <row r="7" spans="1:12" x14ac:dyDescent="0.35">
      <c r="B7" s="9" t="s">
        <v>52</v>
      </c>
    </row>
    <row r="8" spans="1:12" x14ac:dyDescent="0.35">
      <c r="B8" s="9" t="s">
        <v>53</v>
      </c>
    </row>
    <row r="9" spans="1:12" x14ac:dyDescent="0.35">
      <c r="B9" s="9" t="s">
        <v>54</v>
      </c>
    </row>
    <row r="10" spans="1:12" x14ac:dyDescent="0.35">
      <c r="B10" s="9" t="s">
        <v>55</v>
      </c>
    </row>
    <row r="11" spans="1:12" x14ac:dyDescent="0.35">
      <c r="B11" s="9" t="s">
        <v>56</v>
      </c>
    </row>
    <row r="12" spans="1:12" x14ac:dyDescent="0.35">
      <c r="B12" s="9" t="s">
        <v>57</v>
      </c>
    </row>
    <row r="13" spans="1:12" x14ac:dyDescent="0.35">
      <c r="B13" s="10" t="s">
        <v>58</v>
      </c>
      <c r="C13" s="10">
        <f>SUM(C3:C12)</f>
        <v>0</v>
      </c>
      <c r="D13" s="10">
        <f t="shared" ref="D13:F13" si="0">SUM(D3:D12)</f>
        <v>0</v>
      </c>
      <c r="E13" s="10">
        <f t="shared" si="0"/>
        <v>0</v>
      </c>
      <c r="F13" s="10">
        <f t="shared" si="0"/>
        <v>0</v>
      </c>
    </row>
    <row r="14" spans="1:12" x14ac:dyDescent="0.35">
      <c r="A14" s="10" t="s">
        <v>59</v>
      </c>
      <c r="B14" s="9" t="s">
        <v>60</v>
      </c>
    </row>
    <row r="15" spans="1:12" x14ac:dyDescent="0.35">
      <c r="B15" s="9" t="s">
        <v>61</v>
      </c>
    </row>
    <row r="16" spans="1:12" x14ac:dyDescent="0.35">
      <c r="B16" s="9" t="s">
        <v>62</v>
      </c>
    </row>
    <row r="17" spans="1:6" x14ac:dyDescent="0.35">
      <c r="B17" s="9" t="s">
        <v>63</v>
      </c>
    </row>
    <row r="18" spans="1:6" x14ac:dyDescent="0.35">
      <c r="B18" s="10" t="s">
        <v>58</v>
      </c>
      <c r="C18" s="10">
        <f>SUM(C14:C17)</f>
        <v>0</v>
      </c>
      <c r="D18" s="10">
        <f t="shared" ref="D18:F18" si="1">SUM(D14:D17)</f>
        <v>0</v>
      </c>
      <c r="E18" s="10">
        <f t="shared" si="1"/>
        <v>0</v>
      </c>
      <c r="F18" s="10">
        <f t="shared" si="1"/>
        <v>0</v>
      </c>
    </row>
    <row r="19" spans="1:6" x14ac:dyDescent="0.35">
      <c r="A19" s="10" t="s">
        <v>64</v>
      </c>
      <c r="B19" s="9" t="s">
        <v>65</v>
      </c>
    </row>
    <row r="20" spans="1:6" x14ac:dyDescent="0.35">
      <c r="B20" s="9" t="s">
        <v>66</v>
      </c>
    </row>
    <row r="21" spans="1:6" x14ac:dyDescent="0.35">
      <c r="B21" s="10" t="s">
        <v>58</v>
      </c>
      <c r="C21" s="10">
        <f>SUM(C19:C20)</f>
        <v>0</v>
      </c>
      <c r="D21" s="10">
        <f t="shared" ref="D21:F21" si="2">SUM(D19:D20)</f>
        <v>0</v>
      </c>
      <c r="E21" s="10">
        <f t="shared" si="2"/>
        <v>0</v>
      </c>
      <c r="F21" s="10">
        <f t="shared" si="2"/>
        <v>0</v>
      </c>
    </row>
    <row r="22" spans="1:6" x14ac:dyDescent="0.35">
      <c r="A22" s="10" t="s">
        <v>67</v>
      </c>
      <c r="B22" s="9" t="s">
        <v>68</v>
      </c>
    </row>
    <row r="23" spans="1:6" x14ac:dyDescent="0.35">
      <c r="B23" s="9" t="s">
        <v>69</v>
      </c>
    </row>
    <row r="24" spans="1:6" x14ac:dyDescent="0.35">
      <c r="B24" s="9" t="s">
        <v>70</v>
      </c>
    </row>
    <row r="25" spans="1:6" x14ac:dyDescent="0.35">
      <c r="B25" s="10" t="s">
        <v>58</v>
      </c>
      <c r="C25" s="10">
        <f>SUM(C22:C24)</f>
        <v>0</v>
      </c>
      <c r="D25" s="10">
        <f t="shared" ref="D25:F25" si="3">SUM(D22:D24)</f>
        <v>0</v>
      </c>
      <c r="E25" s="10">
        <f t="shared" si="3"/>
        <v>0</v>
      </c>
      <c r="F25" s="10">
        <f t="shared" si="3"/>
        <v>0</v>
      </c>
    </row>
    <row r="26" spans="1:6" x14ac:dyDescent="0.35">
      <c r="A26" s="9" t="s">
        <v>71</v>
      </c>
      <c r="B26" s="9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9CBA-7CD9-4D47-BD09-51459ADE3EF4}">
  <dimension ref="A1:L26"/>
  <sheetViews>
    <sheetView topLeftCell="B7" workbookViewId="0">
      <selection activeCell="D18" sqref="D18"/>
    </sheetView>
  </sheetViews>
  <sheetFormatPr defaultRowHeight="14.5" x14ac:dyDescent="0.35"/>
  <cols>
    <col min="1" max="1" width="9.81640625" style="9" bestFit="1" customWidth="1"/>
    <col min="2" max="2" width="12.90625" style="9" bestFit="1" customWidth="1"/>
    <col min="3" max="6" width="8.7265625" style="9"/>
    <col min="7" max="7" width="119.90625" style="9" bestFit="1" customWidth="1"/>
    <col min="8" max="8" width="22.36328125" style="9" customWidth="1"/>
    <col min="9" max="10" width="18.54296875" style="9" customWidth="1"/>
    <col min="11" max="11" width="16.81640625" style="9" customWidth="1"/>
    <col min="12" max="16384" width="8.7265625" style="9"/>
  </cols>
  <sheetData>
    <row r="1" spans="1:12" x14ac:dyDescent="0.35">
      <c r="G1" s="9" t="s">
        <v>40</v>
      </c>
    </row>
    <row r="2" spans="1:12" s="10" customFormat="1" x14ac:dyDescent="0.35">
      <c r="A2" s="10" t="s">
        <v>41</v>
      </c>
      <c r="B2" s="10" t="s">
        <v>42</v>
      </c>
      <c r="C2" s="10" t="s">
        <v>43</v>
      </c>
      <c r="D2" s="10" t="s">
        <v>44</v>
      </c>
      <c r="E2" s="10" t="s">
        <v>45</v>
      </c>
      <c r="F2" s="10" t="s">
        <v>46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</row>
    <row r="3" spans="1:12" x14ac:dyDescent="0.35">
      <c r="A3" s="10" t="s">
        <v>47</v>
      </c>
      <c r="B3" s="9" t="s">
        <v>48</v>
      </c>
      <c r="C3" s="9">
        <v>6427</v>
      </c>
      <c r="D3" s="9">
        <v>15115</v>
      </c>
      <c r="E3" s="9">
        <v>35000</v>
      </c>
      <c r="F3" s="9">
        <v>40000</v>
      </c>
      <c r="G3" s="9" t="s">
        <v>75</v>
      </c>
    </row>
    <row r="4" spans="1:12" x14ac:dyDescent="0.35">
      <c r="B4" s="9" t="s">
        <v>49</v>
      </c>
      <c r="C4" s="9">
        <v>2964</v>
      </c>
      <c r="D4" s="9">
        <v>9312</v>
      </c>
      <c r="E4" s="9">
        <v>15000</v>
      </c>
      <c r="F4" s="9">
        <v>18000</v>
      </c>
      <c r="G4" s="9" t="s">
        <v>74</v>
      </c>
    </row>
    <row r="5" spans="1:12" x14ac:dyDescent="0.35">
      <c r="B5" s="9" t="s">
        <v>50</v>
      </c>
      <c r="D5" s="9">
        <v>1505</v>
      </c>
      <c r="E5" s="9">
        <v>5000</v>
      </c>
      <c r="F5" s="9">
        <v>5500</v>
      </c>
      <c r="G5" s="9" t="s">
        <v>88</v>
      </c>
    </row>
    <row r="6" spans="1:12" x14ac:dyDescent="0.35">
      <c r="B6" s="9" t="s">
        <v>51</v>
      </c>
      <c r="G6" s="9" t="s">
        <v>76</v>
      </c>
    </row>
    <row r="7" spans="1:12" x14ac:dyDescent="0.35">
      <c r="B7" s="9" t="s">
        <v>52</v>
      </c>
      <c r="C7" s="9">
        <v>0.94899999999999995</v>
      </c>
      <c r="D7" s="9">
        <v>102</v>
      </c>
      <c r="E7" s="9">
        <v>1000</v>
      </c>
      <c r="F7" s="9">
        <v>1000</v>
      </c>
      <c r="G7" s="9" t="s">
        <v>77</v>
      </c>
    </row>
    <row r="8" spans="1:12" x14ac:dyDescent="0.35">
      <c r="B8" s="9" t="s">
        <v>53</v>
      </c>
      <c r="C8" s="9">
        <v>2585</v>
      </c>
      <c r="D8" s="9">
        <v>1000</v>
      </c>
      <c r="E8" s="9">
        <v>1000</v>
      </c>
      <c r="F8" s="9">
        <v>1000</v>
      </c>
      <c r="G8" s="9" t="s">
        <v>78</v>
      </c>
    </row>
    <row r="9" spans="1:12" x14ac:dyDescent="0.35">
      <c r="B9" s="9" t="s">
        <v>54</v>
      </c>
      <c r="C9" s="9">
        <v>4003</v>
      </c>
      <c r="D9" s="9">
        <v>3500</v>
      </c>
      <c r="E9" s="9">
        <v>5000</v>
      </c>
      <c r="F9" s="9">
        <v>7000</v>
      </c>
      <c r="G9" s="9" t="s">
        <v>73</v>
      </c>
    </row>
    <row r="10" spans="1:12" x14ac:dyDescent="0.35">
      <c r="B10" s="9" t="s">
        <v>55</v>
      </c>
      <c r="E10" s="9">
        <v>2500</v>
      </c>
      <c r="F10" s="9">
        <v>2700</v>
      </c>
      <c r="G10" s="9" t="s">
        <v>87</v>
      </c>
    </row>
    <row r="11" spans="1:12" x14ac:dyDescent="0.35">
      <c r="B11" s="9" t="s">
        <v>56</v>
      </c>
      <c r="G11" s="9" t="s">
        <v>89</v>
      </c>
    </row>
    <row r="12" spans="1:12" x14ac:dyDescent="0.35">
      <c r="B12" s="9" t="s">
        <v>57</v>
      </c>
      <c r="C12" s="9">
        <v>2150</v>
      </c>
      <c r="D12" s="9">
        <v>2597</v>
      </c>
      <c r="E12" s="9">
        <v>500</v>
      </c>
      <c r="F12" s="9">
        <v>500</v>
      </c>
    </row>
    <row r="13" spans="1:12" x14ac:dyDescent="0.35">
      <c r="B13" s="10" t="s">
        <v>58</v>
      </c>
      <c r="C13" s="10">
        <f>SUM(C3:C12)</f>
        <v>18129.949000000001</v>
      </c>
      <c r="D13" s="10">
        <f t="shared" ref="D13:F13" si="0">SUM(D3:D12)</f>
        <v>33131</v>
      </c>
      <c r="E13" s="10">
        <f t="shared" si="0"/>
        <v>65000</v>
      </c>
      <c r="F13" s="10">
        <f t="shared" si="0"/>
        <v>75700</v>
      </c>
    </row>
    <row r="14" spans="1:12" x14ac:dyDescent="0.35">
      <c r="A14" s="10" t="s">
        <v>59</v>
      </c>
      <c r="B14" s="9" t="s">
        <v>60</v>
      </c>
      <c r="C14" s="9">
        <v>2250</v>
      </c>
      <c r="D14" s="9">
        <v>6900</v>
      </c>
      <c r="E14" s="9">
        <v>15000</v>
      </c>
      <c r="F14" s="9">
        <v>15000</v>
      </c>
    </row>
    <row r="15" spans="1:12" x14ac:dyDescent="0.35">
      <c r="B15" s="9" t="s">
        <v>61</v>
      </c>
      <c r="C15" s="9">
        <v>17286</v>
      </c>
      <c r="D15" s="9">
        <v>18618</v>
      </c>
      <c r="E15" s="9">
        <v>35000</v>
      </c>
      <c r="F15" s="9">
        <v>35000</v>
      </c>
    </row>
    <row r="16" spans="1:12" x14ac:dyDescent="0.35">
      <c r="B16" s="9" t="s">
        <v>62</v>
      </c>
      <c r="D16" s="9">
        <v>546</v>
      </c>
      <c r="E16" s="9">
        <v>5000</v>
      </c>
      <c r="F16" s="9">
        <v>5000</v>
      </c>
    </row>
    <row r="17" spans="1:6" x14ac:dyDescent="0.35">
      <c r="B17" s="9" t="s">
        <v>63</v>
      </c>
    </row>
    <row r="18" spans="1:6" x14ac:dyDescent="0.35">
      <c r="B18" s="10" t="s">
        <v>58</v>
      </c>
      <c r="C18" s="10">
        <f>SUM(C14:C17)</f>
        <v>19536</v>
      </c>
      <c r="D18" s="10">
        <f t="shared" ref="D18:F18" si="1">SUM(D14:D17)</f>
        <v>26064</v>
      </c>
      <c r="E18" s="10">
        <f t="shared" si="1"/>
        <v>55000</v>
      </c>
      <c r="F18" s="10">
        <f t="shared" si="1"/>
        <v>55000</v>
      </c>
    </row>
    <row r="19" spans="1:6" x14ac:dyDescent="0.35">
      <c r="A19" s="10" t="s">
        <v>64</v>
      </c>
      <c r="B19" s="9" t="s">
        <v>65</v>
      </c>
      <c r="C19" s="9">
        <v>62560</v>
      </c>
      <c r="D19" s="9">
        <v>66844</v>
      </c>
      <c r="E19" s="9">
        <v>70000</v>
      </c>
      <c r="F19" s="9">
        <v>70000</v>
      </c>
    </row>
    <row r="20" spans="1:6" x14ac:dyDescent="0.35">
      <c r="B20" s="9" t="s">
        <v>66</v>
      </c>
      <c r="C20" s="9">
        <v>0</v>
      </c>
      <c r="D20" s="9">
        <v>1440</v>
      </c>
      <c r="E20" s="9">
        <v>5000</v>
      </c>
      <c r="F20" s="9">
        <v>5000</v>
      </c>
    </row>
    <row r="21" spans="1:6" x14ac:dyDescent="0.35">
      <c r="B21" s="10" t="s">
        <v>58</v>
      </c>
      <c r="C21" s="10">
        <f>SUM(C19:C20)</f>
        <v>62560</v>
      </c>
      <c r="D21" s="10">
        <f t="shared" ref="D21:F21" si="2">SUM(D19:D20)</f>
        <v>68284</v>
      </c>
      <c r="E21" s="10">
        <f t="shared" si="2"/>
        <v>75000</v>
      </c>
      <c r="F21" s="10">
        <f t="shared" si="2"/>
        <v>75000</v>
      </c>
    </row>
    <row r="22" spans="1:6" x14ac:dyDescent="0.35">
      <c r="A22" s="10" t="s">
        <v>67</v>
      </c>
      <c r="B22" s="9" t="s">
        <v>68</v>
      </c>
      <c r="C22" s="9">
        <v>8030</v>
      </c>
      <c r="D22" s="9">
        <v>4725.7</v>
      </c>
      <c r="E22" s="9">
        <v>15000</v>
      </c>
      <c r="F22" s="9">
        <v>17000</v>
      </c>
    </row>
    <row r="23" spans="1:6" x14ac:dyDescent="0.35">
      <c r="B23" s="9" t="s">
        <v>69</v>
      </c>
      <c r="C23" s="9">
        <v>716</v>
      </c>
      <c r="D23" s="9">
        <v>716</v>
      </c>
      <c r="F23" s="9">
        <v>2500</v>
      </c>
    </row>
    <row r="24" spans="1:6" x14ac:dyDescent="0.35">
      <c r="B24" s="9" t="s">
        <v>70</v>
      </c>
      <c r="F24" s="9">
        <v>2500</v>
      </c>
    </row>
    <row r="25" spans="1:6" x14ac:dyDescent="0.35">
      <c r="B25" s="10" t="s">
        <v>58</v>
      </c>
      <c r="C25" s="10">
        <f>SUM(C22:C24)</f>
        <v>8746</v>
      </c>
      <c r="D25" s="10">
        <f t="shared" ref="D25:F25" si="3">SUM(D22:D24)</f>
        <v>5441.7</v>
      </c>
      <c r="E25" s="10">
        <f t="shared" si="3"/>
        <v>15000</v>
      </c>
      <c r="F25" s="10">
        <f t="shared" si="3"/>
        <v>22000</v>
      </c>
    </row>
    <row r="26" spans="1:6" x14ac:dyDescent="0.35">
      <c r="A26" s="9" t="s">
        <v>71</v>
      </c>
      <c r="B26" s="9" t="s">
        <v>72</v>
      </c>
      <c r="D26" s="9">
        <v>6000</v>
      </c>
      <c r="E26" s="9">
        <v>25000</v>
      </c>
      <c r="F26" s="9">
        <v>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Achievement</vt:lpstr>
      <vt:lpstr>Your data</vt:lpstr>
      <vt:lpstr>Madhepura</vt:lpstr>
      <vt:lpstr>Jamui</vt:lpstr>
      <vt:lpstr>Chapra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Mishra</dc:creator>
  <cp:lastModifiedBy>Amar Singh</cp:lastModifiedBy>
  <dcterms:created xsi:type="dcterms:W3CDTF">2015-06-05T18:17:20Z</dcterms:created>
  <dcterms:modified xsi:type="dcterms:W3CDTF">2024-01-09T05:11:57Z</dcterms:modified>
</cp:coreProperties>
</file>